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隆裕\Google ドライブ\Documents\011世界福音伝道会\総務教学部\財務委員会\"/>
    </mc:Choice>
  </mc:AlternateContent>
  <bookViews>
    <workbookView xWindow="0" yWindow="3600" windowWidth="25200" windowHeight="11985" activeTab="13"/>
  </bookViews>
  <sheets>
    <sheet name="設定" sheetId="1" r:id="rId1"/>
    <sheet name="1月" sheetId="2" r:id="rId2"/>
    <sheet name="2月" sheetId="3" r:id="rId3"/>
    <sheet name="3月" sheetId="4" r:id="rId4"/>
    <sheet name="4月" sheetId="5" r:id="rId5"/>
    <sheet name="5月" sheetId="6" r:id="rId6"/>
    <sheet name="6月" sheetId="7" r:id="rId7"/>
    <sheet name="7月" sheetId="8" r:id="rId8"/>
    <sheet name="8月" sheetId="9" r:id="rId9"/>
    <sheet name="9月" sheetId="10" r:id="rId10"/>
    <sheet name="10月" sheetId="11" r:id="rId11"/>
    <sheet name="11月" sheetId="12" r:id="rId12"/>
    <sheet name="12月" sheetId="13" r:id="rId13"/>
    <sheet name="年間合計" sheetId="14" r:id="rId14"/>
  </sheets>
  <calcPr calcId="152511"/>
</workbook>
</file>

<file path=xl/calcChain.xml><?xml version="1.0" encoding="utf-8"?>
<calcChain xmlns="http://schemas.openxmlformats.org/spreadsheetml/2006/main">
  <c r="L49" i="10" l="1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20" i="14"/>
  <c r="S55" i="14"/>
  <c r="T55" i="14"/>
  <c r="U55" i="14"/>
  <c r="R55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20" i="14"/>
  <c r="S19" i="14"/>
  <c r="T19" i="14"/>
  <c r="U19" i="14"/>
  <c r="R19" i="14"/>
  <c r="R18" i="14"/>
  <c r="R1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D55" i="14"/>
  <c r="P19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53" i="14" s="1"/>
  <c r="K20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53" i="14" s="1"/>
  <c r="J21" i="14"/>
  <c r="J20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53" i="14" s="1"/>
  <c r="H20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53" i="14" s="1"/>
  <c r="G22" i="14"/>
  <c r="G21" i="14"/>
  <c r="G20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53" i="14" s="1"/>
  <c r="E52" i="14"/>
  <c r="E51" i="14"/>
  <c r="E50" i="14"/>
  <c r="E49" i="14"/>
  <c r="P49" i="14" s="1"/>
  <c r="E48" i="14"/>
  <c r="E47" i="14"/>
  <c r="E46" i="14"/>
  <c r="E45" i="14"/>
  <c r="P45" i="14" s="1"/>
  <c r="E44" i="14"/>
  <c r="E43" i="14"/>
  <c r="E42" i="14"/>
  <c r="E41" i="14"/>
  <c r="P41" i="14" s="1"/>
  <c r="E40" i="14"/>
  <c r="E39" i="14"/>
  <c r="E38" i="14"/>
  <c r="E37" i="14"/>
  <c r="P37" i="14" s="1"/>
  <c r="E36" i="14"/>
  <c r="E35" i="14"/>
  <c r="E34" i="14"/>
  <c r="E33" i="14"/>
  <c r="P33" i="14" s="1"/>
  <c r="E32" i="14"/>
  <c r="E31" i="14"/>
  <c r="E30" i="14"/>
  <c r="E29" i="14"/>
  <c r="P29" i="14" s="1"/>
  <c r="E28" i="14"/>
  <c r="E27" i="14"/>
  <c r="E26" i="14"/>
  <c r="E25" i="14"/>
  <c r="P25" i="14" s="1"/>
  <c r="E24" i="14"/>
  <c r="E23" i="14"/>
  <c r="E22" i="14"/>
  <c r="E21" i="14"/>
  <c r="E53" i="14" s="1"/>
  <c r="E20" i="14"/>
  <c r="E19" i="14"/>
  <c r="F19" i="14"/>
  <c r="G19" i="14"/>
  <c r="H19" i="14"/>
  <c r="I19" i="14"/>
  <c r="J19" i="14"/>
  <c r="K19" i="14"/>
  <c r="L19" i="14"/>
  <c r="M19" i="14"/>
  <c r="N19" i="14"/>
  <c r="O19" i="14"/>
  <c r="L53" i="14"/>
  <c r="D52" i="14"/>
  <c r="P52" i="14" s="1"/>
  <c r="D51" i="14"/>
  <c r="P51" i="14" s="1"/>
  <c r="D50" i="14"/>
  <c r="P50" i="14" s="1"/>
  <c r="D49" i="14"/>
  <c r="D48" i="14"/>
  <c r="P48" i="14" s="1"/>
  <c r="D47" i="14"/>
  <c r="P47" i="14" s="1"/>
  <c r="D46" i="14"/>
  <c r="P46" i="14" s="1"/>
  <c r="D45" i="14"/>
  <c r="D44" i="14"/>
  <c r="P44" i="14" s="1"/>
  <c r="D43" i="14"/>
  <c r="P43" i="14" s="1"/>
  <c r="D42" i="14"/>
  <c r="P42" i="14" s="1"/>
  <c r="D41" i="14"/>
  <c r="D40" i="14"/>
  <c r="P40" i="14" s="1"/>
  <c r="D39" i="14"/>
  <c r="P39" i="14" s="1"/>
  <c r="D38" i="14"/>
  <c r="P38" i="14" s="1"/>
  <c r="D37" i="14"/>
  <c r="D36" i="14"/>
  <c r="P36" i="14" s="1"/>
  <c r="D35" i="14"/>
  <c r="P35" i="14" s="1"/>
  <c r="D34" i="14"/>
  <c r="P34" i="14" s="1"/>
  <c r="D33" i="14"/>
  <c r="D32" i="14"/>
  <c r="P32" i="14" s="1"/>
  <c r="D31" i="14"/>
  <c r="P31" i="14" s="1"/>
  <c r="D30" i="14"/>
  <c r="P30" i="14" s="1"/>
  <c r="D29" i="14"/>
  <c r="D28" i="14"/>
  <c r="P28" i="14" s="1"/>
  <c r="D27" i="14"/>
  <c r="P27" i="14" s="1"/>
  <c r="D26" i="14"/>
  <c r="P26" i="14" s="1"/>
  <c r="D25" i="14"/>
  <c r="D24" i="14"/>
  <c r="P24" i="14" s="1"/>
  <c r="D23" i="14"/>
  <c r="P23" i="14" s="1"/>
  <c r="D22" i="14"/>
  <c r="P22" i="14" s="1"/>
  <c r="D21" i="14"/>
  <c r="D20" i="14"/>
  <c r="P20" i="14" s="1"/>
  <c r="D19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37" i="14"/>
  <c r="C32" i="14"/>
  <c r="C33" i="14"/>
  <c r="C34" i="14"/>
  <c r="C35" i="14"/>
  <c r="C36" i="14"/>
  <c r="C31" i="14"/>
  <c r="B21" i="14"/>
  <c r="B22" i="14"/>
  <c r="B23" i="14"/>
  <c r="B24" i="14"/>
  <c r="B25" i="14"/>
  <c r="B26" i="14"/>
  <c r="B27" i="14"/>
  <c r="B28" i="14"/>
  <c r="B29" i="14"/>
  <c r="B30" i="14"/>
  <c r="B20" i="14"/>
  <c r="B14" i="14"/>
  <c r="B12" i="14"/>
  <c r="B11" i="14"/>
  <c r="B7" i="14"/>
  <c r="B8" i="14"/>
  <c r="B9" i="14"/>
  <c r="B6" i="14"/>
  <c r="B4" i="14"/>
  <c r="B3" i="14"/>
  <c r="D1" i="13"/>
  <c r="D1" i="12"/>
  <c r="D1" i="11"/>
  <c r="D1" i="10"/>
  <c r="D1" i="9"/>
  <c r="D1" i="8"/>
  <c r="D1" i="7"/>
  <c r="D1" i="6"/>
  <c r="D1" i="5"/>
  <c r="D1" i="4"/>
  <c r="D1" i="3"/>
  <c r="G60" i="13"/>
  <c r="AN59" i="13"/>
  <c r="AM59" i="13"/>
  <c r="AK59" i="13"/>
  <c r="AL59" i="13" s="1"/>
  <c r="AJ59" i="13"/>
  <c r="AI59" i="13"/>
  <c r="AG59" i="13"/>
  <c r="AH59" i="13" s="1"/>
  <c r="AF59" i="13"/>
  <c r="AE59" i="13"/>
  <c r="AC59" i="13"/>
  <c r="AD59" i="13" s="1"/>
  <c r="AB59" i="13"/>
  <c r="AA59" i="13"/>
  <c r="Y59" i="13"/>
  <c r="Z59" i="13" s="1"/>
  <c r="H59" i="13"/>
  <c r="A59" i="13"/>
  <c r="AM58" i="13"/>
  <c r="AN58" i="13" s="1"/>
  <c r="AL58" i="13"/>
  <c r="AK58" i="13"/>
  <c r="AI58" i="13"/>
  <c r="AJ58" i="13" s="1"/>
  <c r="AH58" i="13"/>
  <c r="AG58" i="13"/>
  <c r="AE58" i="13"/>
  <c r="AF58" i="13" s="1"/>
  <c r="AD58" i="13"/>
  <c r="AC58" i="13"/>
  <c r="AA58" i="13"/>
  <c r="AB58" i="13" s="1"/>
  <c r="Z58" i="13"/>
  <c r="Y58" i="13"/>
  <c r="H58" i="13"/>
  <c r="A58" i="13"/>
  <c r="AN57" i="13"/>
  <c r="AM57" i="13"/>
  <c r="AK57" i="13"/>
  <c r="AL57" i="13" s="1"/>
  <c r="AJ57" i="13"/>
  <c r="AI57" i="13"/>
  <c r="AG57" i="13"/>
  <c r="AH57" i="13" s="1"/>
  <c r="AF57" i="13"/>
  <c r="AE57" i="13"/>
  <c r="AC57" i="13"/>
  <c r="AD57" i="13" s="1"/>
  <c r="AB57" i="13"/>
  <c r="AA57" i="13"/>
  <c r="Y57" i="13"/>
  <c r="Z57" i="13" s="1"/>
  <c r="H57" i="13"/>
  <c r="A57" i="13"/>
  <c r="AM56" i="13"/>
  <c r="AN56" i="13" s="1"/>
  <c r="AL56" i="13"/>
  <c r="AK56" i="13"/>
  <c r="AI56" i="13"/>
  <c r="AJ56" i="13" s="1"/>
  <c r="AH56" i="13"/>
  <c r="AG56" i="13"/>
  <c r="AE56" i="13"/>
  <c r="AF56" i="13" s="1"/>
  <c r="AD56" i="13"/>
  <c r="AC56" i="13"/>
  <c r="AA56" i="13"/>
  <c r="AB56" i="13" s="1"/>
  <c r="Z56" i="13"/>
  <c r="Y56" i="13"/>
  <c r="H56" i="13"/>
  <c r="A56" i="13"/>
  <c r="AN55" i="13"/>
  <c r="AM55" i="13"/>
  <c r="AK55" i="13"/>
  <c r="AL55" i="13" s="1"/>
  <c r="AJ55" i="13"/>
  <c r="AI55" i="13"/>
  <c r="AG55" i="13"/>
  <c r="AH55" i="13" s="1"/>
  <c r="AF55" i="13"/>
  <c r="AE55" i="13"/>
  <c r="AC55" i="13"/>
  <c r="AD55" i="13" s="1"/>
  <c r="AB55" i="13"/>
  <c r="AA55" i="13"/>
  <c r="Y55" i="13"/>
  <c r="Z55" i="13" s="1"/>
  <c r="L55" i="13"/>
  <c r="Q58" i="13" s="1"/>
  <c r="H55" i="13"/>
  <c r="A55" i="13"/>
  <c r="AN54" i="13"/>
  <c r="AM54" i="13"/>
  <c r="AK54" i="13"/>
  <c r="AL54" i="13" s="1"/>
  <c r="AJ54" i="13"/>
  <c r="AI54" i="13"/>
  <c r="AG54" i="13"/>
  <c r="AH54" i="13" s="1"/>
  <c r="AF54" i="13"/>
  <c r="AE54" i="13"/>
  <c r="AC54" i="13"/>
  <c r="AD54" i="13" s="1"/>
  <c r="AB54" i="13"/>
  <c r="AA54" i="13"/>
  <c r="Y54" i="13"/>
  <c r="Z54" i="13" s="1"/>
  <c r="H54" i="13"/>
  <c r="A54" i="13"/>
  <c r="AM53" i="13"/>
  <c r="AN53" i="13" s="1"/>
  <c r="AL53" i="13"/>
  <c r="AK53" i="13"/>
  <c r="AI53" i="13"/>
  <c r="AJ53" i="13" s="1"/>
  <c r="AH53" i="13"/>
  <c r="AG53" i="13"/>
  <c r="AE53" i="13"/>
  <c r="AF53" i="13" s="1"/>
  <c r="AD53" i="13"/>
  <c r="AC53" i="13"/>
  <c r="AA53" i="13"/>
  <c r="AB53" i="13" s="1"/>
  <c r="Z53" i="13"/>
  <c r="Y53" i="13"/>
  <c r="H53" i="13"/>
  <c r="A53" i="13"/>
  <c r="AN52" i="13"/>
  <c r="AM52" i="13"/>
  <c r="AK52" i="13"/>
  <c r="AL52" i="13" s="1"/>
  <c r="AJ52" i="13"/>
  <c r="AI52" i="13"/>
  <c r="AG52" i="13"/>
  <c r="AH52" i="13" s="1"/>
  <c r="AF52" i="13"/>
  <c r="AE52" i="13"/>
  <c r="AC52" i="13"/>
  <c r="AD52" i="13" s="1"/>
  <c r="AB52" i="13"/>
  <c r="AA52" i="13"/>
  <c r="Y52" i="13"/>
  <c r="Z52" i="13" s="1"/>
  <c r="L52" i="13"/>
  <c r="H52" i="13"/>
  <c r="A52" i="13"/>
  <c r="AN51" i="13"/>
  <c r="AM51" i="13"/>
  <c r="AK51" i="13"/>
  <c r="AL51" i="13" s="1"/>
  <c r="AJ51" i="13"/>
  <c r="AI51" i="13"/>
  <c r="AG51" i="13"/>
  <c r="AH51" i="13" s="1"/>
  <c r="AF51" i="13"/>
  <c r="AE51" i="13"/>
  <c r="AC51" i="13"/>
  <c r="AD51" i="13" s="1"/>
  <c r="AB51" i="13"/>
  <c r="AA51" i="13"/>
  <c r="Y51" i="13"/>
  <c r="Z51" i="13" s="1"/>
  <c r="Q51" i="13"/>
  <c r="L51" i="13"/>
  <c r="H51" i="13"/>
  <c r="A51" i="13"/>
  <c r="AN50" i="13"/>
  <c r="AM50" i="13"/>
  <c r="AK50" i="13"/>
  <c r="AL50" i="13" s="1"/>
  <c r="AJ50" i="13"/>
  <c r="AI50" i="13"/>
  <c r="AG50" i="13"/>
  <c r="AH50" i="13" s="1"/>
  <c r="AF50" i="13"/>
  <c r="AE50" i="13"/>
  <c r="AC50" i="13"/>
  <c r="AD50" i="13" s="1"/>
  <c r="AB50" i="13"/>
  <c r="AA50" i="13"/>
  <c r="Y50" i="13"/>
  <c r="Z50" i="13" s="1"/>
  <c r="Q50" i="13"/>
  <c r="L50" i="13"/>
  <c r="H50" i="13"/>
  <c r="A50" i="13"/>
  <c r="AN49" i="13"/>
  <c r="AM49" i="13"/>
  <c r="AK49" i="13"/>
  <c r="AL49" i="13" s="1"/>
  <c r="AJ49" i="13"/>
  <c r="AI49" i="13"/>
  <c r="AG49" i="13"/>
  <c r="AH49" i="13" s="1"/>
  <c r="AF49" i="13"/>
  <c r="AE49" i="13"/>
  <c r="AC49" i="13"/>
  <c r="AD49" i="13" s="1"/>
  <c r="AB49" i="13"/>
  <c r="AA49" i="13"/>
  <c r="Y49" i="13"/>
  <c r="Z49" i="13" s="1"/>
  <c r="Q49" i="13"/>
  <c r="L49" i="13"/>
  <c r="H49" i="13"/>
  <c r="A49" i="13"/>
  <c r="AN48" i="13"/>
  <c r="AM48" i="13"/>
  <c r="AK48" i="13"/>
  <c r="AL48" i="13" s="1"/>
  <c r="AJ48" i="13"/>
  <c r="AI48" i="13"/>
  <c r="AG48" i="13"/>
  <c r="AH48" i="13" s="1"/>
  <c r="AF48" i="13"/>
  <c r="AE48" i="13"/>
  <c r="AC48" i="13"/>
  <c r="AD48" i="13" s="1"/>
  <c r="AB48" i="13"/>
  <c r="AA48" i="13"/>
  <c r="Y48" i="13"/>
  <c r="Z48" i="13" s="1"/>
  <c r="Q48" i="13"/>
  <c r="L48" i="13"/>
  <c r="H48" i="13"/>
  <c r="A48" i="13"/>
  <c r="AN47" i="13"/>
  <c r="AM47" i="13"/>
  <c r="AK47" i="13"/>
  <c r="AL47" i="13" s="1"/>
  <c r="AI47" i="13"/>
  <c r="AJ47" i="13" s="1"/>
  <c r="AG47" i="13"/>
  <c r="AH47" i="13" s="1"/>
  <c r="AF47" i="13"/>
  <c r="AE47" i="13"/>
  <c r="AC47" i="13"/>
  <c r="AD47" i="13" s="1"/>
  <c r="AA47" i="13"/>
  <c r="AB47" i="13" s="1"/>
  <c r="Y47" i="13"/>
  <c r="Z47" i="13" s="1"/>
  <c r="Q47" i="13"/>
  <c r="L47" i="13"/>
  <c r="H47" i="13"/>
  <c r="A47" i="13"/>
  <c r="AN46" i="13"/>
  <c r="AM46" i="13"/>
  <c r="AK46" i="13"/>
  <c r="AL46" i="13" s="1"/>
  <c r="AI46" i="13"/>
  <c r="AJ46" i="13" s="1"/>
  <c r="AG46" i="13"/>
  <c r="AH46" i="13" s="1"/>
  <c r="AF46" i="13"/>
  <c r="AE46" i="13"/>
  <c r="AC46" i="13"/>
  <c r="AD46" i="13" s="1"/>
  <c r="AA46" i="13"/>
  <c r="AB46" i="13" s="1"/>
  <c r="Y46" i="13"/>
  <c r="Z46" i="13" s="1"/>
  <c r="Q46" i="13"/>
  <c r="L46" i="13"/>
  <c r="H46" i="13"/>
  <c r="A46" i="13"/>
  <c r="AM45" i="13"/>
  <c r="AN45" i="13" s="1"/>
  <c r="AK45" i="13"/>
  <c r="AL45" i="13" s="1"/>
  <c r="AI45" i="13"/>
  <c r="AJ45" i="13" s="1"/>
  <c r="AH45" i="13"/>
  <c r="AG45" i="13"/>
  <c r="AE45" i="13"/>
  <c r="AF45" i="13" s="1"/>
  <c r="AC45" i="13"/>
  <c r="AD45" i="13" s="1"/>
  <c r="AA45" i="13"/>
  <c r="AB45" i="13" s="1"/>
  <c r="Z45" i="13"/>
  <c r="Y45" i="13"/>
  <c r="Q45" i="13"/>
  <c r="L45" i="13"/>
  <c r="H45" i="13"/>
  <c r="A45" i="13"/>
  <c r="AN44" i="13"/>
  <c r="AM44" i="13"/>
  <c r="AK44" i="13"/>
  <c r="AL44" i="13" s="1"/>
  <c r="AI44" i="13"/>
  <c r="AJ44" i="13" s="1"/>
  <c r="AG44" i="13"/>
  <c r="AH44" i="13" s="1"/>
  <c r="AF44" i="13"/>
  <c r="AE44" i="13"/>
  <c r="AC44" i="13"/>
  <c r="AD44" i="13" s="1"/>
  <c r="AA44" i="13"/>
  <c r="AB44" i="13" s="1"/>
  <c r="Y44" i="13"/>
  <c r="Z44" i="13" s="1"/>
  <c r="Q44" i="13"/>
  <c r="L44" i="13"/>
  <c r="H44" i="13"/>
  <c r="A44" i="13"/>
  <c r="AM43" i="13"/>
  <c r="AN43" i="13" s="1"/>
  <c r="AK43" i="13"/>
  <c r="AL43" i="13" s="1"/>
  <c r="AI43" i="13"/>
  <c r="AJ43" i="13" s="1"/>
  <c r="AH43" i="13"/>
  <c r="AG43" i="13"/>
  <c r="AE43" i="13"/>
  <c r="AF43" i="13" s="1"/>
  <c r="AC43" i="13"/>
  <c r="AD43" i="13" s="1"/>
  <c r="AA43" i="13"/>
  <c r="AB43" i="13" s="1"/>
  <c r="Z43" i="13"/>
  <c r="Y43" i="13"/>
  <c r="Q43" i="13"/>
  <c r="H43" i="13"/>
  <c r="A43" i="13"/>
  <c r="AM42" i="13"/>
  <c r="AN42" i="13" s="1"/>
  <c r="AL42" i="13"/>
  <c r="AK42" i="13"/>
  <c r="AI42" i="13"/>
  <c r="AJ42" i="13" s="1"/>
  <c r="AH42" i="13"/>
  <c r="AG42" i="13"/>
  <c r="AE42" i="13"/>
  <c r="AF42" i="13" s="1"/>
  <c r="AD42" i="13"/>
  <c r="AC42" i="13"/>
  <c r="AA42" i="13"/>
  <c r="AB42" i="13" s="1"/>
  <c r="Z42" i="13"/>
  <c r="Y42" i="13"/>
  <c r="Q42" i="13"/>
  <c r="H42" i="13"/>
  <c r="A42" i="13"/>
  <c r="AM41" i="13"/>
  <c r="AN41" i="13" s="1"/>
  <c r="AK41" i="13"/>
  <c r="AL41" i="13" s="1"/>
  <c r="AI41" i="13"/>
  <c r="AJ41" i="13" s="1"/>
  <c r="AH41" i="13"/>
  <c r="AG41" i="13"/>
  <c r="AE41" i="13"/>
  <c r="AF41" i="13" s="1"/>
  <c r="AC41" i="13"/>
  <c r="AD41" i="13" s="1"/>
  <c r="AA41" i="13"/>
  <c r="AB41" i="13" s="1"/>
  <c r="Z41" i="13"/>
  <c r="Y41" i="13"/>
  <c r="Q41" i="13"/>
  <c r="H41" i="13"/>
  <c r="A41" i="13"/>
  <c r="AN40" i="13"/>
  <c r="AM40" i="13"/>
  <c r="AK40" i="13"/>
  <c r="AL40" i="13" s="1"/>
  <c r="AJ40" i="13"/>
  <c r="AI40" i="13"/>
  <c r="AG40" i="13"/>
  <c r="AH40" i="13" s="1"/>
  <c r="AF40" i="13"/>
  <c r="AE40" i="13"/>
  <c r="AC40" i="13"/>
  <c r="AD40" i="13" s="1"/>
  <c r="AB40" i="13"/>
  <c r="AA40" i="13"/>
  <c r="Y40" i="13"/>
  <c r="Z40" i="13" s="1"/>
  <c r="H40" i="13"/>
  <c r="A40" i="13"/>
  <c r="AN39" i="13"/>
  <c r="AM39" i="13"/>
  <c r="AK39" i="13"/>
  <c r="AL39" i="13" s="1"/>
  <c r="AJ39" i="13"/>
  <c r="AI39" i="13"/>
  <c r="AG39" i="13"/>
  <c r="AH39" i="13" s="1"/>
  <c r="AF39" i="13"/>
  <c r="AE39" i="13"/>
  <c r="AC39" i="13"/>
  <c r="AD39" i="13" s="1"/>
  <c r="AB39" i="13"/>
  <c r="AA39" i="13"/>
  <c r="Y39" i="13"/>
  <c r="Z39" i="13" s="1"/>
  <c r="H39" i="13"/>
  <c r="A39" i="13"/>
  <c r="AM38" i="13"/>
  <c r="AN38" i="13" s="1"/>
  <c r="AL38" i="13"/>
  <c r="AK38" i="13"/>
  <c r="AI38" i="13"/>
  <c r="AJ38" i="13" s="1"/>
  <c r="AH38" i="13"/>
  <c r="AG38" i="13"/>
  <c r="AE38" i="13"/>
  <c r="AF38" i="13" s="1"/>
  <c r="AD38" i="13"/>
  <c r="AC38" i="13"/>
  <c r="AA38" i="13"/>
  <c r="AB38" i="13" s="1"/>
  <c r="Z38" i="13"/>
  <c r="Y38" i="13"/>
  <c r="H38" i="13"/>
  <c r="A38" i="13"/>
  <c r="AM37" i="13"/>
  <c r="AN37" i="13" s="1"/>
  <c r="AL37" i="13"/>
  <c r="AK37" i="13"/>
  <c r="AI37" i="13"/>
  <c r="AJ37" i="13" s="1"/>
  <c r="AH37" i="13"/>
  <c r="AG37" i="13"/>
  <c r="AE37" i="13"/>
  <c r="AF37" i="13" s="1"/>
  <c r="AD37" i="13"/>
  <c r="AC37" i="13"/>
  <c r="AA37" i="13"/>
  <c r="AB37" i="13" s="1"/>
  <c r="Z37" i="13"/>
  <c r="Y37" i="13"/>
  <c r="H37" i="13"/>
  <c r="A37" i="13"/>
  <c r="AN36" i="13"/>
  <c r="AM36" i="13"/>
  <c r="AL36" i="13"/>
  <c r="AK36" i="13"/>
  <c r="AJ36" i="13"/>
  <c r="AI36" i="13"/>
  <c r="AH36" i="13"/>
  <c r="AG36" i="13"/>
  <c r="AF36" i="13"/>
  <c r="AE36" i="13"/>
  <c r="AD36" i="13"/>
  <c r="AC36" i="13"/>
  <c r="AB36" i="13"/>
  <c r="AA36" i="13"/>
  <c r="Z36" i="13"/>
  <c r="Y36" i="13"/>
  <c r="O36" i="13"/>
  <c r="Q36" i="13" s="1"/>
  <c r="H36" i="13"/>
  <c r="A36" i="13"/>
  <c r="AM35" i="13"/>
  <c r="AN35" i="13" s="1"/>
  <c r="AL35" i="13"/>
  <c r="AK35" i="13"/>
  <c r="AI35" i="13"/>
  <c r="AJ35" i="13" s="1"/>
  <c r="AG35" i="13"/>
  <c r="AH35" i="13" s="1"/>
  <c r="AE35" i="13"/>
  <c r="AF35" i="13" s="1"/>
  <c r="AD35" i="13"/>
  <c r="AC35" i="13"/>
  <c r="AA35" i="13"/>
  <c r="AB35" i="13" s="1"/>
  <c r="Y35" i="13"/>
  <c r="Z35" i="13" s="1"/>
  <c r="O35" i="13"/>
  <c r="Q35" i="13" s="1"/>
  <c r="H35" i="13"/>
  <c r="A35" i="13"/>
  <c r="AM34" i="13"/>
  <c r="AN34" i="13" s="1"/>
  <c r="AK34" i="13"/>
  <c r="AL34" i="13" s="1"/>
  <c r="AJ34" i="13"/>
  <c r="AI34" i="13"/>
  <c r="AG34" i="13"/>
  <c r="AH34" i="13" s="1"/>
  <c r="AE34" i="13"/>
  <c r="AF34" i="13" s="1"/>
  <c r="AC34" i="13"/>
  <c r="AD34" i="13" s="1"/>
  <c r="AB34" i="13"/>
  <c r="AA34" i="13"/>
  <c r="Y34" i="13"/>
  <c r="Z34" i="13" s="1"/>
  <c r="O34" i="13"/>
  <c r="Q34" i="13" s="1"/>
  <c r="H34" i="13"/>
  <c r="A34" i="13"/>
  <c r="AM33" i="13"/>
  <c r="AN33" i="13" s="1"/>
  <c r="AK33" i="13"/>
  <c r="AL33" i="13" s="1"/>
  <c r="AJ33" i="13"/>
  <c r="AI33" i="13"/>
  <c r="AG33" i="13"/>
  <c r="AH33" i="13" s="1"/>
  <c r="AE33" i="13"/>
  <c r="AF33" i="13" s="1"/>
  <c r="AC33" i="13"/>
  <c r="AD33" i="13" s="1"/>
  <c r="AB33" i="13"/>
  <c r="AA33" i="13"/>
  <c r="Y33" i="13"/>
  <c r="Z33" i="13" s="1"/>
  <c r="O33" i="13"/>
  <c r="Q33" i="13" s="1"/>
  <c r="H33" i="13"/>
  <c r="A33" i="13"/>
  <c r="AM32" i="13"/>
  <c r="AN32" i="13" s="1"/>
  <c r="AK32" i="13"/>
  <c r="AL32" i="13" s="1"/>
  <c r="AI32" i="13"/>
  <c r="AJ32" i="13" s="1"/>
  <c r="AH32" i="13"/>
  <c r="AG32" i="13"/>
  <c r="AF32" i="13"/>
  <c r="AE32" i="13"/>
  <c r="AD32" i="13"/>
  <c r="AC32" i="13"/>
  <c r="AB32" i="13"/>
  <c r="AA32" i="13"/>
  <c r="Z32" i="13"/>
  <c r="Y32" i="13"/>
  <c r="Q32" i="13"/>
  <c r="O32" i="13"/>
  <c r="H32" i="13"/>
  <c r="A32" i="13"/>
  <c r="AN31" i="13"/>
  <c r="AM31" i="13"/>
  <c r="AL31" i="13"/>
  <c r="AK31" i="13"/>
  <c r="AJ31" i="13"/>
  <c r="AI31" i="13"/>
  <c r="AH31" i="13"/>
  <c r="AG31" i="13"/>
  <c r="AF31" i="13"/>
  <c r="AE31" i="13"/>
  <c r="AD31" i="13"/>
  <c r="AC31" i="13"/>
  <c r="AB31" i="13"/>
  <c r="AA31" i="13"/>
  <c r="Z31" i="13"/>
  <c r="Y31" i="13"/>
  <c r="Q31" i="13"/>
  <c r="O31" i="13"/>
  <c r="H31" i="13"/>
  <c r="A31" i="13"/>
  <c r="AN30" i="13"/>
  <c r="AM30" i="13"/>
  <c r="AL30" i="13"/>
  <c r="AK30" i="13"/>
  <c r="AJ30" i="13"/>
  <c r="AI30" i="13"/>
  <c r="AH30" i="13"/>
  <c r="AG30" i="13"/>
  <c r="AF30" i="13"/>
  <c r="AE30" i="13"/>
  <c r="AD30" i="13"/>
  <c r="AC30" i="13"/>
  <c r="AB30" i="13"/>
  <c r="AA30" i="13"/>
  <c r="Z30" i="13"/>
  <c r="Y30" i="13"/>
  <c r="Q30" i="13"/>
  <c r="O30" i="13"/>
  <c r="H30" i="13"/>
  <c r="A30" i="13"/>
  <c r="AN29" i="13"/>
  <c r="AM29" i="13"/>
  <c r="AL29" i="13"/>
  <c r="AK29" i="13"/>
  <c r="AJ29" i="13"/>
  <c r="AI29" i="13"/>
  <c r="AH29" i="13"/>
  <c r="AG29" i="13"/>
  <c r="AF29" i="13"/>
  <c r="AE29" i="13"/>
  <c r="AD29" i="13"/>
  <c r="AC29" i="13"/>
  <c r="AB29" i="13"/>
  <c r="AA29" i="13"/>
  <c r="Z29" i="13"/>
  <c r="Y29" i="13"/>
  <c r="Q29" i="13"/>
  <c r="O29" i="13"/>
  <c r="H29" i="13"/>
  <c r="A29" i="13"/>
  <c r="AN28" i="13"/>
  <c r="AM28" i="13"/>
  <c r="AL28" i="13"/>
  <c r="AK28" i="13"/>
  <c r="AJ28" i="13"/>
  <c r="AI28" i="13"/>
  <c r="AH28" i="13"/>
  <c r="AG28" i="13"/>
  <c r="AF28" i="13"/>
  <c r="AE28" i="13"/>
  <c r="AD28" i="13"/>
  <c r="AC28" i="13"/>
  <c r="AB28" i="13"/>
  <c r="AA28" i="13"/>
  <c r="Z28" i="13"/>
  <c r="Y28" i="13"/>
  <c r="Q28" i="13"/>
  <c r="O28" i="13"/>
  <c r="H28" i="13"/>
  <c r="A28" i="13"/>
  <c r="AN27" i="13"/>
  <c r="AM27" i="13"/>
  <c r="AL27" i="13"/>
  <c r="AK27" i="13"/>
  <c r="AJ27" i="13"/>
  <c r="AI27" i="13"/>
  <c r="AH27" i="13"/>
  <c r="AG27" i="13"/>
  <c r="AF27" i="13"/>
  <c r="AE27" i="13"/>
  <c r="AD27" i="13"/>
  <c r="AC27" i="13"/>
  <c r="AB27" i="13"/>
  <c r="AA27" i="13"/>
  <c r="Z27" i="13"/>
  <c r="Y27" i="13"/>
  <c r="Q27" i="13"/>
  <c r="O27" i="13"/>
  <c r="H27" i="13"/>
  <c r="A27" i="13"/>
  <c r="AN26" i="13"/>
  <c r="AM26" i="13"/>
  <c r="AL26" i="13"/>
  <c r="AK26" i="13"/>
  <c r="AJ26" i="13"/>
  <c r="AI26" i="13"/>
  <c r="AH26" i="13"/>
  <c r="AG26" i="13"/>
  <c r="AF26" i="13"/>
  <c r="AE26" i="13"/>
  <c r="AD26" i="13"/>
  <c r="AC26" i="13"/>
  <c r="AB26" i="13"/>
  <c r="AA26" i="13"/>
  <c r="Z26" i="13"/>
  <c r="Y26" i="13"/>
  <c r="Q26" i="13"/>
  <c r="O26" i="13"/>
  <c r="H26" i="13"/>
  <c r="A26" i="13"/>
  <c r="AN25" i="13"/>
  <c r="AM25" i="13"/>
  <c r="AL25" i="13"/>
  <c r="AK25" i="13"/>
  <c r="AJ25" i="13"/>
  <c r="AI25" i="13"/>
  <c r="AH25" i="13"/>
  <c r="AG25" i="13"/>
  <c r="AF25" i="13"/>
  <c r="AE25" i="13"/>
  <c r="AD25" i="13"/>
  <c r="AC25" i="13"/>
  <c r="AB25" i="13"/>
  <c r="AA25" i="13"/>
  <c r="Z25" i="13"/>
  <c r="Y25" i="13"/>
  <c r="Q25" i="13"/>
  <c r="O25" i="13"/>
  <c r="H25" i="13"/>
  <c r="A25" i="13"/>
  <c r="AN24" i="13"/>
  <c r="AM24" i="13"/>
  <c r="AL24" i="13"/>
  <c r="AK24" i="13"/>
  <c r="AJ24" i="13"/>
  <c r="AI24" i="13"/>
  <c r="AH24" i="13"/>
  <c r="AG24" i="13"/>
  <c r="AF24" i="13"/>
  <c r="AE24" i="13"/>
  <c r="AD24" i="13"/>
  <c r="AC24" i="13"/>
  <c r="AB24" i="13"/>
  <c r="AA24" i="13"/>
  <c r="Z24" i="13"/>
  <c r="Y24" i="13"/>
  <c r="Q24" i="13"/>
  <c r="O24" i="13"/>
  <c r="H24" i="13"/>
  <c r="A24" i="13"/>
  <c r="AN23" i="13"/>
  <c r="AM23" i="13"/>
  <c r="AL23" i="13"/>
  <c r="AK23" i="13"/>
  <c r="AJ23" i="13"/>
  <c r="AI23" i="13"/>
  <c r="AH23" i="13"/>
  <c r="AG23" i="13"/>
  <c r="AF23" i="13"/>
  <c r="AE23" i="13"/>
  <c r="AD23" i="13"/>
  <c r="AC23" i="13"/>
  <c r="AB23" i="13"/>
  <c r="AA23" i="13"/>
  <c r="Z23" i="13"/>
  <c r="Y23" i="13"/>
  <c r="Q23" i="13"/>
  <c r="O23" i="13"/>
  <c r="H23" i="13"/>
  <c r="A23" i="13"/>
  <c r="AN22" i="13"/>
  <c r="AM22" i="13"/>
  <c r="AL22" i="13"/>
  <c r="AK22" i="13"/>
  <c r="AJ22" i="13"/>
  <c r="AI22" i="13"/>
  <c r="AH22" i="13"/>
  <c r="AG22" i="13"/>
  <c r="AF22" i="13"/>
  <c r="AE22" i="13"/>
  <c r="AD22" i="13"/>
  <c r="AC22" i="13"/>
  <c r="AB22" i="13"/>
  <c r="AA22" i="13"/>
  <c r="Z22" i="13"/>
  <c r="Y22" i="13"/>
  <c r="Q22" i="13"/>
  <c r="O22" i="13"/>
  <c r="H22" i="13"/>
  <c r="A22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O21" i="13"/>
  <c r="Q21" i="13" s="1"/>
  <c r="H21" i="13"/>
  <c r="A21" i="13"/>
  <c r="AM20" i="13"/>
  <c r="AN20" i="13" s="1"/>
  <c r="AK20" i="13"/>
  <c r="AL20" i="13" s="1"/>
  <c r="AI20" i="13"/>
  <c r="AJ20" i="13" s="1"/>
  <c r="AG20" i="13"/>
  <c r="AH20" i="13" s="1"/>
  <c r="AE20" i="13"/>
  <c r="AF20" i="13" s="1"/>
  <c r="AC20" i="13"/>
  <c r="AD20" i="13" s="1"/>
  <c r="AA20" i="13"/>
  <c r="AB20" i="13" s="1"/>
  <c r="Y20" i="13"/>
  <c r="Z20" i="13" s="1"/>
  <c r="Q20" i="13"/>
  <c r="P20" i="13"/>
  <c r="H20" i="13"/>
  <c r="A20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Q19" i="13"/>
  <c r="P19" i="13"/>
  <c r="H19" i="13"/>
  <c r="A19" i="13"/>
  <c r="AN18" i="13"/>
  <c r="AM18" i="13"/>
  <c r="AL18" i="13"/>
  <c r="AK18" i="13"/>
  <c r="AJ18" i="13"/>
  <c r="AI18" i="13"/>
  <c r="AH18" i="13"/>
  <c r="AG18" i="13"/>
  <c r="AF18" i="13"/>
  <c r="AE18" i="13"/>
  <c r="AD18" i="13"/>
  <c r="AC18" i="13"/>
  <c r="AB18" i="13"/>
  <c r="AA18" i="13"/>
  <c r="Z18" i="13"/>
  <c r="Y18" i="13"/>
  <c r="Q18" i="13"/>
  <c r="P18" i="13"/>
  <c r="H18" i="13"/>
  <c r="A18" i="13"/>
  <c r="AN17" i="13"/>
  <c r="AM17" i="13"/>
  <c r="AL17" i="13"/>
  <c r="AK17" i="13"/>
  <c r="AJ17" i="13"/>
  <c r="AI17" i="13"/>
  <c r="AH17" i="13"/>
  <c r="AG17" i="13"/>
  <c r="AF17" i="13"/>
  <c r="AE17" i="13"/>
  <c r="AD17" i="13"/>
  <c r="AC17" i="13"/>
  <c r="AB17" i="13"/>
  <c r="AA17" i="13"/>
  <c r="Z17" i="13"/>
  <c r="Y17" i="13"/>
  <c r="Q17" i="13"/>
  <c r="P17" i="13"/>
  <c r="J43" i="13" s="1"/>
  <c r="L43" i="13" s="1"/>
  <c r="H17" i="13"/>
  <c r="A17" i="13"/>
  <c r="AM16" i="13"/>
  <c r="AN16" i="13" s="1"/>
  <c r="AK16" i="13"/>
  <c r="AL16" i="13" s="1"/>
  <c r="AI16" i="13"/>
  <c r="AJ16" i="13" s="1"/>
  <c r="AG16" i="13"/>
  <c r="AH16" i="13" s="1"/>
  <c r="AE16" i="13"/>
  <c r="AF16" i="13" s="1"/>
  <c r="AC16" i="13"/>
  <c r="AD16" i="13" s="1"/>
  <c r="AA16" i="13"/>
  <c r="AB16" i="13" s="1"/>
  <c r="Y16" i="13"/>
  <c r="Z16" i="13" s="1"/>
  <c r="P16" i="13"/>
  <c r="J42" i="13" s="1"/>
  <c r="L42" i="13" s="1"/>
  <c r="L16" i="13"/>
  <c r="O15" i="14" s="1"/>
  <c r="H16" i="13"/>
  <c r="A16" i="13"/>
  <c r="AN15" i="13"/>
  <c r="AM15" i="13"/>
  <c r="AL15" i="13"/>
  <c r="AK15" i="13"/>
  <c r="AJ15" i="13"/>
  <c r="AI15" i="13"/>
  <c r="AH15" i="13"/>
  <c r="AG15" i="13"/>
  <c r="AF15" i="13"/>
  <c r="AE15" i="13"/>
  <c r="AD15" i="13"/>
  <c r="AC15" i="13"/>
  <c r="AB15" i="13"/>
  <c r="AA15" i="13"/>
  <c r="Z15" i="13"/>
  <c r="Y15" i="13"/>
  <c r="Q15" i="13"/>
  <c r="P15" i="13"/>
  <c r="J41" i="13" s="1"/>
  <c r="L41" i="13" s="1"/>
  <c r="Q52" i="13" s="1"/>
  <c r="L15" i="13"/>
  <c r="O14" i="14" s="1"/>
  <c r="K15" i="13"/>
  <c r="H15" i="13"/>
  <c r="A15" i="13"/>
  <c r="AN14" i="13"/>
  <c r="AM14" i="13"/>
  <c r="AL14" i="13"/>
  <c r="AK14" i="13"/>
  <c r="AJ14" i="13"/>
  <c r="AI14" i="13"/>
  <c r="AH14" i="13"/>
  <c r="AG14" i="13"/>
  <c r="AF14" i="13"/>
  <c r="AE14" i="13"/>
  <c r="AD14" i="13"/>
  <c r="AC14" i="13"/>
  <c r="AB14" i="13"/>
  <c r="AA14" i="13"/>
  <c r="Z14" i="13"/>
  <c r="Y14" i="13"/>
  <c r="Q14" i="13"/>
  <c r="O14" i="13"/>
  <c r="L14" i="13"/>
  <c r="O13" i="14" s="1"/>
  <c r="H14" i="13"/>
  <c r="A14" i="13"/>
  <c r="AM13" i="13"/>
  <c r="AN13" i="13" s="1"/>
  <c r="AK13" i="13"/>
  <c r="AL13" i="13" s="1"/>
  <c r="AI13" i="13"/>
  <c r="AJ13" i="13" s="1"/>
  <c r="AG13" i="13"/>
  <c r="AH13" i="13" s="1"/>
  <c r="AE13" i="13"/>
  <c r="AF13" i="13" s="1"/>
  <c r="AC13" i="13"/>
  <c r="AD13" i="13" s="1"/>
  <c r="AA13" i="13"/>
  <c r="AB13" i="13" s="1"/>
  <c r="Y13" i="13"/>
  <c r="Z13" i="13" s="1"/>
  <c r="O13" i="13"/>
  <c r="Q13" i="13" s="1"/>
  <c r="K13" i="13"/>
  <c r="L13" i="13" s="1"/>
  <c r="O12" i="14" s="1"/>
  <c r="H13" i="13"/>
  <c r="A13" i="13"/>
  <c r="AM12" i="13"/>
  <c r="AN12" i="13" s="1"/>
  <c r="AK12" i="13"/>
  <c r="AL12" i="13" s="1"/>
  <c r="AI12" i="13"/>
  <c r="AJ12" i="13" s="1"/>
  <c r="AG12" i="13"/>
  <c r="AH12" i="13" s="1"/>
  <c r="AE12" i="13"/>
  <c r="AF12" i="13" s="1"/>
  <c r="AC12" i="13"/>
  <c r="AD12" i="13" s="1"/>
  <c r="AA12" i="13"/>
  <c r="AB12" i="13" s="1"/>
  <c r="Y12" i="13"/>
  <c r="Z12" i="13" s="1"/>
  <c r="O12" i="13"/>
  <c r="Q12" i="13" s="1"/>
  <c r="K12" i="13"/>
  <c r="L12" i="13" s="1"/>
  <c r="O11" i="14" s="1"/>
  <c r="H12" i="13"/>
  <c r="A12" i="13"/>
  <c r="AM11" i="13"/>
  <c r="AN11" i="13" s="1"/>
  <c r="AK11" i="13"/>
  <c r="AL11" i="13" s="1"/>
  <c r="AI11" i="13"/>
  <c r="AJ11" i="13" s="1"/>
  <c r="AG11" i="13"/>
  <c r="AH11" i="13" s="1"/>
  <c r="AE11" i="13"/>
  <c r="AF11" i="13" s="1"/>
  <c r="AC11" i="13"/>
  <c r="AD11" i="13" s="1"/>
  <c r="AA11" i="13"/>
  <c r="AB11" i="13" s="1"/>
  <c r="Y11" i="13"/>
  <c r="Z11" i="13" s="1"/>
  <c r="O11" i="13"/>
  <c r="Q11" i="13" s="1"/>
  <c r="L11" i="13"/>
  <c r="O10" i="14" s="1"/>
  <c r="H11" i="13"/>
  <c r="A11" i="13"/>
  <c r="AN10" i="13"/>
  <c r="AM10" i="13"/>
  <c r="AL10" i="13"/>
  <c r="AK10" i="13"/>
  <c r="AJ10" i="13"/>
  <c r="AI10" i="13"/>
  <c r="AH10" i="13"/>
  <c r="AG10" i="13"/>
  <c r="AF10" i="13"/>
  <c r="AE10" i="13"/>
  <c r="AD10" i="13"/>
  <c r="AC10" i="13"/>
  <c r="AB10" i="13"/>
  <c r="AA10" i="13"/>
  <c r="Z10" i="13"/>
  <c r="Y10" i="13"/>
  <c r="Q10" i="13"/>
  <c r="O10" i="13"/>
  <c r="L10" i="13"/>
  <c r="O9" i="14" s="1"/>
  <c r="K10" i="13"/>
  <c r="H10" i="13"/>
  <c r="A10" i="13"/>
  <c r="AN9" i="13"/>
  <c r="AM9" i="13"/>
  <c r="AL9" i="13"/>
  <c r="AK9" i="13"/>
  <c r="AJ9" i="13"/>
  <c r="AI9" i="13"/>
  <c r="AH9" i="13"/>
  <c r="AG9" i="13"/>
  <c r="AF9" i="13"/>
  <c r="AE9" i="13"/>
  <c r="AD9" i="13"/>
  <c r="AC9" i="13"/>
  <c r="AB9" i="13"/>
  <c r="AA9" i="13"/>
  <c r="Z9" i="13"/>
  <c r="Y9" i="13"/>
  <c r="Q9" i="13"/>
  <c r="O9" i="13"/>
  <c r="L9" i="13"/>
  <c r="O8" i="14" s="1"/>
  <c r="K9" i="13"/>
  <c r="H9" i="13"/>
  <c r="A9" i="13"/>
  <c r="AN8" i="13"/>
  <c r="AM8" i="13"/>
  <c r="AL8" i="13"/>
  <c r="AK8" i="13"/>
  <c r="AJ8" i="13"/>
  <c r="AI8" i="13"/>
  <c r="AH8" i="13"/>
  <c r="AG8" i="13"/>
  <c r="AF8" i="13"/>
  <c r="AE8" i="13"/>
  <c r="AD8" i="13"/>
  <c r="AC8" i="13"/>
  <c r="AB8" i="13"/>
  <c r="AA8" i="13"/>
  <c r="Z8" i="13"/>
  <c r="Y8" i="13"/>
  <c r="Q8" i="13"/>
  <c r="O8" i="13"/>
  <c r="L8" i="13"/>
  <c r="O7" i="14" s="1"/>
  <c r="K8" i="13"/>
  <c r="H8" i="13"/>
  <c r="A8" i="13"/>
  <c r="AN7" i="13"/>
  <c r="AM7" i="13"/>
  <c r="AL7" i="13"/>
  <c r="AK7" i="13"/>
  <c r="AJ7" i="13"/>
  <c r="AI7" i="13"/>
  <c r="AH7" i="13"/>
  <c r="AG7" i="13"/>
  <c r="AF7" i="13"/>
  <c r="AE7" i="13"/>
  <c r="AD7" i="13"/>
  <c r="AC7" i="13"/>
  <c r="AB7" i="13"/>
  <c r="AA7" i="13"/>
  <c r="Z7" i="13"/>
  <c r="Y7" i="13"/>
  <c r="Q7" i="13"/>
  <c r="O7" i="13"/>
  <c r="L7" i="13"/>
  <c r="O6" i="14" s="1"/>
  <c r="K7" i="13"/>
  <c r="H7" i="13"/>
  <c r="A7" i="13"/>
  <c r="AN6" i="13"/>
  <c r="AM6" i="13"/>
  <c r="AL6" i="13"/>
  <c r="AK6" i="13"/>
  <c r="AJ6" i="13"/>
  <c r="AI6" i="13"/>
  <c r="AH6" i="13"/>
  <c r="AG6" i="13"/>
  <c r="AF6" i="13"/>
  <c r="AE6" i="13"/>
  <c r="AD6" i="13"/>
  <c r="AC6" i="13"/>
  <c r="AB6" i="13"/>
  <c r="AA6" i="13"/>
  <c r="Z6" i="13"/>
  <c r="Y6" i="13"/>
  <c r="Q6" i="13"/>
  <c r="O6" i="13"/>
  <c r="L6" i="13"/>
  <c r="O5" i="14" s="1"/>
  <c r="H6" i="13"/>
  <c r="A6" i="13"/>
  <c r="AM5" i="13"/>
  <c r="AN5" i="13" s="1"/>
  <c r="W44" i="13" s="1"/>
  <c r="AK5" i="13"/>
  <c r="AL5" i="13" s="1"/>
  <c r="AI5" i="13"/>
  <c r="AJ5" i="13" s="1"/>
  <c r="AG5" i="13"/>
  <c r="AH5" i="13" s="1"/>
  <c r="AE5" i="13"/>
  <c r="AF5" i="13" s="1"/>
  <c r="AC5" i="13"/>
  <c r="AD5" i="13" s="1"/>
  <c r="AA5" i="13"/>
  <c r="AB5" i="13" s="1"/>
  <c r="Y5" i="13"/>
  <c r="Z5" i="13" s="1"/>
  <c r="Q5" i="13"/>
  <c r="O5" i="13"/>
  <c r="L5" i="13"/>
  <c r="O4" i="14" s="1"/>
  <c r="K5" i="13"/>
  <c r="H5" i="13"/>
  <c r="A5" i="13"/>
  <c r="AN4" i="13"/>
  <c r="AM4" i="13"/>
  <c r="AL4" i="13"/>
  <c r="AK4" i="13"/>
  <c r="AJ4" i="13"/>
  <c r="AI4" i="13"/>
  <c r="AH4" i="13"/>
  <c r="AG4" i="13"/>
  <c r="AF4" i="13"/>
  <c r="AE4" i="13"/>
  <c r="AD4" i="13"/>
  <c r="AC4" i="13"/>
  <c r="AB4" i="13"/>
  <c r="AA4" i="13"/>
  <c r="Z4" i="13"/>
  <c r="Y4" i="13"/>
  <c r="R4" i="13"/>
  <c r="Q4" i="13"/>
  <c r="O4" i="13"/>
  <c r="L4" i="13"/>
  <c r="O3" i="14" s="1"/>
  <c r="K4" i="13"/>
  <c r="H4" i="13"/>
  <c r="A4" i="13"/>
  <c r="AN3" i="13"/>
  <c r="AM3" i="13"/>
  <c r="AL3" i="13"/>
  <c r="AK3" i="13"/>
  <c r="AJ3" i="13"/>
  <c r="AI3" i="13"/>
  <c r="AH3" i="13"/>
  <c r="W33" i="13" s="1"/>
  <c r="AG3" i="13"/>
  <c r="AF3" i="13"/>
  <c r="AE3" i="13"/>
  <c r="AD3" i="13"/>
  <c r="V23" i="13" s="1"/>
  <c r="AC3" i="13"/>
  <c r="AB3" i="13"/>
  <c r="V18" i="13" s="1"/>
  <c r="AA3" i="13"/>
  <c r="Z3" i="13"/>
  <c r="W12" i="13" s="1"/>
  <c r="Y3" i="13"/>
  <c r="H3" i="13"/>
  <c r="A3" i="13"/>
  <c r="H1" i="13"/>
  <c r="Q1" i="13" s="1"/>
  <c r="Q40" i="13" s="1"/>
  <c r="Q54" i="13" s="1"/>
  <c r="F1" i="13"/>
  <c r="O1" i="13" s="1"/>
  <c r="O40" i="13" s="1"/>
  <c r="O54" i="13" s="1"/>
  <c r="N1" i="13"/>
  <c r="N40" i="13" s="1"/>
  <c r="N54" i="13" s="1"/>
  <c r="C1" i="13"/>
  <c r="L1" i="13" s="1"/>
  <c r="L40" i="13" s="1"/>
  <c r="L54" i="13" s="1"/>
  <c r="G60" i="12"/>
  <c r="AN59" i="12"/>
  <c r="AM59" i="12"/>
  <c r="AK59" i="12"/>
  <c r="AL59" i="12" s="1"/>
  <c r="AJ59" i="12"/>
  <c r="AI59" i="12"/>
  <c r="AG59" i="12"/>
  <c r="AH59" i="12" s="1"/>
  <c r="AF59" i="12"/>
  <c r="AE59" i="12"/>
  <c r="AC59" i="12"/>
  <c r="AD59" i="12" s="1"/>
  <c r="AB59" i="12"/>
  <c r="AA59" i="12"/>
  <c r="Y59" i="12"/>
  <c r="Z59" i="12" s="1"/>
  <c r="H59" i="12"/>
  <c r="A59" i="12"/>
  <c r="AM58" i="12"/>
  <c r="AN58" i="12" s="1"/>
  <c r="AL58" i="12"/>
  <c r="AK58" i="12"/>
  <c r="AI58" i="12"/>
  <c r="AJ58" i="12" s="1"/>
  <c r="AH58" i="12"/>
  <c r="AG58" i="12"/>
  <c r="AE58" i="12"/>
  <c r="AF58" i="12" s="1"/>
  <c r="AD58" i="12"/>
  <c r="AC58" i="12"/>
  <c r="AA58" i="12"/>
  <c r="AB58" i="12" s="1"/>
  <c r="Z58" i="12"/>
  <c r="Y58" i="12"/>
  <c r="H58" i="12"/>
  <c r="A58" i="12"/>
  <c r="AN57" i="12"/>
  <c r="AM57" i="12"/>
  <c r="AK57" i="12"/>
  <c r="AL57" i="12" s="1"/>
  <c r="AJ57" i="12"/>
  <c r="AI57" i="12"/>
  <c r="AG57" i="12"/>
  <c r="AH57" i="12" s="1"/>
  <c r="AF57" i="12"/>
  <c r="AE57" i="12"/>
  <c r="AC57" i="12"/>
  <c r="AD57" i="12" s="1"/>
  <c r="AB57" i="12"/>
  <c r="AA57" i="12"/>
  <c r="Y57" i="12"/>
  <c r="Z57" i="12" s="1"/>
  <c r="H57" i="12"/>
  <c r="A57" i="12"/>
  <c r="AM56" i="12"/>
  <c r="AN56" i="12" s="1"/>
  <c r="AL56" i="12"/>
  <c r="AK56" i="12"/>
  <c r="AI56" i="12"/>
  <c r="AJ56" i="12" s="1"/>
  <c r="AH56" i="12"/>
  <c r="AG56" i="12"/>
  <c r="AE56" i="12"/>
  <c r="AF56" i="12" s="1"/>
  <c r="AD56" i="12"/>
  <c r="AC56" i="12"/>
  <c r="AA56" i="12"/>
  <c r="AB56" i="12" s="1"/>
  <c r="Z56" i="12"/>
  <c r="Y56" i="12"/>
  <c r="H56" i="12"/>
  <c r="A56" i="12"/>
  <c r="AN55" i="12"/>
  <c r="AM55" i="12"/>
  <c r="AK55" i="12"/>
  <c r="AL55" i="12" s="1"/>
  <c r="AJ55" i="12"/>
  <c r="AI55" i="12"/>
  <c r="AG55" i="12"/>
  <c r="AH55" i="12" s="1"/>
  <c r="AF55" i="12"/>
  <c r="AE55" i="12"/>
  <c r="AC55" i="12"/>
  <c r="AD55" i="12" s="1"/>
  <c r="AB55" i="12"/>
  <c r="AA55" i="12"/>
  <c r="Y55" i="12"/>
  <c r="Z55" i="12" s="1"/>
  <c r="L55" i="12"/>
  <c r="Q58" i="12" s="1"/>
  <c r="H55" i="12"/>
  <c r="A55" i="12"/>
  <c r="AN54" i="12"/>
  <c r="AM54" i="12"/>
  <c r="AL54" i="12"/>
  <c r="AK54" i="12"/>
  <c r="AJ54" i="12"/>
  <c r="AI54" i="12"/>
  <c r="AH54" i="12"/>
  <c r="AG54" i="12"/>
  <c r="AF54" i="12"/>
  <c r="AE54" i="12"/>
  <c r="AD54" i="12"/>
  <c r="AC54" i="12"/>
  <c r="AB54" i="12"/>
  <c r="AA54" i="12"/>
  <c r="Z54" i="12"/>
  <c r="Y54" i="12"/>
  <c r="H54" i="12"/>
  <c r="A54" i="12"/>
  <c r="AN53" i="12"/>
  <c r="AM53" i="12"/>
  <c r="AL53" i="12"/>
  <c r="AK53" i="12"/>
  <c r="AJ53" i="12"/>
  <c r="AI53" i="12"/>
  <c r="AH53" i="12"/>
  <c r="AG53" i="12"/>
  <c r="AF53" i="12"/>
  <c r="AE53" i="12"/>
  <c r="AD53" i="12"/>
  <c r="AC53" i="12"/>
  <c r="AB53" i="12"/>
  <c r="AA53" i="12"/>
  <c r="Z53" i="12"/>
  <c r="Y53" i="12"/>
  <c r="H53" i="12"/>
  <c r="A53" i="12"/>
  <c r="AN52" i="12"/>
  <c r="AM52" i="12"/>
  <c r="AL52" i="12"/>
  <c r="AK52" i="12"/>
  <c r="AJ52" i="12"/>
  <c r="AI52" i="12"/>
  <c r="AH52" i="12"/>
  <c r="AG52" i="12"/>
  <c r="AF52" i="12"/>
  <c r="AE52" i="12"/>
  <c r="AD52" i="12"/>
  <c r="AC52" i="12"/>
  <c r="AB52" i="12"/>
  <c r="AA52" i="12"/>
  <c r="Z52" i="12"/>
  <c r="Y52" i="12"/>
  <c r="L52" i="12"/>
  <c r="H52" i="12"/>
  <c r="A52" i="12"/>
  <c r="AN51" i="12"/>
  <c r="AM51" i="12"/>
  <c r="AL51" i="12"/>
  <c r="AK51" i="12"/>
  <c r="AJ51" i="12"/>
  <c r="AI51" i="12"/>
  <c r="AH51" i="12"/>
  <c r="AG51" i="12"/>
  <c r="AF51" i="12"/>
  <c r="AE51" i="12"/>
  <c r="AD51" i="12"/>
  <c r="AC51" i="12"/>
  <c r="AB51" i="12"/>
  <c r="AA51" i="12"/>
  <c r="Z51" i="12"/>
  <c r="Y51" i="12"/>
  <c r="Q51" i="12"/>
  <c r="L51" i="12"/>
  <c r="H51" i="12"/>
  <c r="A51" i="12"/>
  <c r="AN50" i="12"/>
  <c r="AM50" i="12"/>
  <c r="AL50" i="12"/>
  <c r="AK50" i="12"/>
  <c r="AJ50" i="12"/>
  <c r="AI50" i="12"/>
  <c r="AH50" i="12"/>
  <c r="AG50" i="12"/>
  <c r="AF50" i="12"/>
  <c r="AE50" i="12"/>
  <c r="AD50" i="12"/>
  <c r="AC50" i="12"/>
  <c r="AB50" i="12"/>
  <c r="AA50" i="12"/>
  <c r="Z50" i="12"/>
  <c r="Y50" i="12"/>
  <c r="Q50" i="12"/>
  <c r="L50" i="12"/>
  <c r="H50" i="12"/>
  <c r="A50" i="12"/>
  <c r="AN49" i="12"/>
  <c r="AM49" i="12"/>
  <c r="AL49" i="12"/>
  <c r="AK49" i="12"/>
  <c r="AJ49" i="12"/>
  <c r="AI49" i="12"/>
  <c r="AH49" i="12"/>
  <c r="AG49" i="12"/>
  <c r="AF49" i="12"/>
  <c r="AE49" i="12"/>
  <c r="AD49" i="12"/>
  <c r="AC49" i="12"/>
  <c r="AB49" i="12"/>
  <c r="AA49" i="12"/>
  <c r="Z49" i="12"/>
  <c r="Y49" i="12"/>
  <c r="Q49" i="12"/>
  <c r="L49" i="12"/>
  <c r="H49" i="12"/>
  <c r="A49" i="12"/>
  <c r="AN48" i="12"/>
  <c r="AM48" i="12"/>
  <c r="AL48" i="12"/>
  <c r="AK48" i="12"/>
  <c r="AJ48" i="12"/>
  <c r="AI48" i="12"/>
  <c r="AH48" i="12"/>
  <c r="AG48" i="12"/>
  <c r="AF48" i="12"/>
  <c r="AE48" i="12"/>
  <c r="AD48" i="12"/>
  <c r="AC48" i="12"/>
  <c r="AB48" i="12"/>
  <c r="AA48" i="12"/>
  <c r="Z48" i="12"/>
  <c r="Y48" i="12"/>
  <c r="Q48" i="12"/>
  <c r="L48" i="12"/>
  <c r="H48" i="12"/>
  <c r="A48" i="12"/>
  <c r="AN47" i="12"/>
  <c r="AM47" i="12"/>
  <c r="AL47" i="12"/>
  <c r="AK47" i="12"/>
  <c r="AJ47" i="12"/>
  <c r="AI47" i="12"/>
  <c r="AH47" i="12"/>
  <c r="AG47" i="12"/>
  <c r="AF47" i="12"/>
  <c r="AE47" i="12"/>
  <c r="AD47" i="12"/>
  <c r="AC47" i="12"/>
  <c r="AB47" i="12"/>
  <c r="AA47" i="12"/>
  <c r="Z47" i="12"/>
  <c r="Y47" i="12"/>
  <c r="Q47" i="12"/>
  <c r="L47" i="12"/>
  <c r="H47" i="12"/>
  <c r="A47" i="12"/>
  <c r="AN46" i="12"/>
  <c r="AM46" i="12"/>
  <c r="AL46" i="12"/>
  <c r="AK46" i="12"/>
  <c r="AJ46" i="12"/>
  <c r="AI46" i="12"/>
  <c r="AH46" i="12"/>
  <c r="AG46" i="12"/>
  <c r="AF46" i="12"/>
  <c r="AE46" i="12"/>
  <c r="AD46" i="12"/>
  <c r="AC46" i="12"/>
  <c r="AB46" i="12"/>
  <c r="AA46" i="12"/>
  <c r="Z46" i="12"/>
  <c r="Y46" i="12"/>
  <c r="Q46" i="12"/>
  <c r="L46" i="12"/>
  <c r="H46" i="12"/>
  <c r="A46" i="12"/>
  <c r="AM45" i="12"/>
  <c r="AN45" i="12" s="1"/>
  <c r="AL45" i="12"/>
  <c r="AK45" i="12"/>
  <c r="AI45" i="12"/>
  <c r="AJ45" i="12" s="1"/>
  <c r="AH45" i="12"/>
  <c r="AG45" i="12"/>
  <c r="AE45" i="12"/>
  <c r="AF45" i="12" s="1"/>
  <c r="AD45" i="12"/>
  <c r="AC45" i="12"/>
  <c r="AA45" i="12"/>
  <c r="AB45" i="12" s="1"/>
  <c r="Z45" i="12"/>
  <c r="Y45" i="12"/>
  <c r="Q45" i="12"/>
  <c r="L45" i="12"/>
  <c r="H45" i="12"/>
  <c r="A45" i="12"/>
  <c r="AN44" i="12"/>
  <c r="AM44" i="12"/>
  <c r="AK44" i="12"/>
  <c r="AL44" i="12" s="1"/>
  <c r="AJ44" i="12"/>
  <c r="AI44" i="12"/>
  <c r="AG44" i="12"/>
  <c r="AH44" i="12" s="1"/>
  <c r="AF44" i="12"/>
  <c r="AE44" i="12"/>
  <c r="AC44" i="12"/>
  <c r="AD44" i="12" s="1"/>
  <c r="AB44" i="12"/>
  <c r="AA44" i="12"/>
  <c r="Y44" i="12"/>
  <c r="Z44" i="12" s="1"/>
  <c r="Q44" i="12"/>
  <c r="L44" i="12"/>
  <c r="H44" i="12"/>
  <c r="A44" i="12"/>
  <c r="AM43" i="12"/>
  <c r="AN43" i="12" s="1"/>
  <c r="AL43" i="12"/>
  <c r="AK43" i="12"/>
  <c r="AI43" i="12"/>
  <c r="AJ43" i="12" s="1"/>
  <c r="AH43" i="12"/>
  <c r="AG43" i="12"/>
  <c r="AE43" i="12"/>
  <c r="AF43" i="12" s="1"/>
  <c r="AD43" i="12"/>
  <c r="AC43" i="12"/>
  <c r="AA43" i="12"/>
  <c r="AB43" i="12" s="1"/>
  <c r="Z43" i="12"/>
  <c r="Y43" i="12"/>
  <c r="Q43" i="12"/>
  <c r="J43" i="12"/>
  <c r="L43" i="12" s="1"/>
  <c r="H43" i="12"/>
  <c r="A43" i="12"/>
  <c r="AM42" i="12"/>
  <c r="AN42" i="12" s="1"/>
  <c r="AL42" i="12"/>
  <c r="AK42" i="12"/>
  <c r="AI42" i="12"/>
  <c r="AJ42" i="12" s="1"/>
  <c r="AH42" i="12"/>
  <c r="AG42" i="12"/>
  <c r="AE42" i="12"/>
  <c r="AF42" i="12" s="1"/>
  <c r="AD42" i="12"/>
  <c r="AC42" i="12"/>
  <c r="AA42" i="12"/>
  <c r="AB42" i="12" s="1"/>
  <c r="Z42" i="12"/>
  <c r="Y42" i="12"/>
  <c r="Q42" i="12"/>
  <c r="H42" i="12"/>
  <c r="A42" i="12"/>
  <c r="AN41" i="12"/>
  <c r="AM41" i="12"/>
  <c r="AL41" i="12"/>
  <c r="AK41" i="12"/>
  <c r="AJ41" i="12"/>
  <c r="AI41" i="12"/>
  <c r="AH41" i="12"/>
  <c r="AG41" i="12"/>
  <c r="AF41" i="12"/>
  <c r="AE41" i="12"/>
  <c r="AD41" i="12"/>
  <c r="AC41" i="12"/>
  <c r="AB41" i="12"/>
  <c r="AA41" i="12"/>
  <c r="Z41" i="12"/>
  <c r="Y41" i="12"/>
  <c r="Q41" i="12"/>
  <c r="H41" i="12"/>
  <c r="A41" i="12"/>
  <c r="AN40" i="12"/>
  <c r="AM40" i="12"/>
  <c r="AK40" i="12"/>
  <c r="AL40" i="12" s="1"/>
  <c r="AJ40" i="12"/>
  <c r="AI40" i="12"/>
  <c r="AG40" i="12"/>
  <c r="AH40" i="12" s="1"/>
  <c r="AF40" i="12"/>
  <c r="AE40" i="12"/>
  <c r="AC40" i="12"/>
  <c r="AD40" i="12" s="1"/>
  <c r="AB40" i="12"/>
  <c r="AA40" i="12"/>
  <c r="Y40" i="12"/>
  <c r="Z40" i="12" s="1"/>
  <c r="H40" i="12"/>
  <c r="A40" i="12"/>
  <c r="AN39" i="12"/>
  <c r="AM39" i="12"/>
  <c r="AK39" i="12"/>
  <c r="AL39" i="12" s="1"/>
  <c r="AJ39" i="12"/>
  <c r="AI39" i="12"/>
  <c r="AG39" i="12"/>
  <c r="AH39" i="12" s="1"/>
  <c r="AF39" i="12"/>
  <c r="AE39" i="12"/>
  <c r="AC39" i="12"/>
  <c r="AD39" i="12" s="1"/>
  <c r="AB39" i="12"/>
  <c r="AA39" i="12"/>
  <c r="Y39" i="12"/>
  <c r="Z39" i="12" s="1"/>
  <c r="H39" i="12"/>
  <c r="A39" i="12"/>
  <c r="AM38" i="12"/>
  <c r="AN38" i="12" s="1"/>
  <c r="AL38" i="12"/>
  <c r="AK38" i="12"/>
  <c r="AI38" i="12"/>
  <c r="AJ38" i="12" s="1"/>
  <c r="AH38" i="12"/>
  <c r="AG38" i="12"/>
  <c r="AE38" i="12"/>
  <c r="AF38" i="12" s="1"/>
  <c r="AD38" i="12"/>
  <c r="AC38" i="12"/>
  <c r="AA38" i="12"/>
  <c r="AB38" i="12" s="1"/>
  <c r="Z38" i="12"/>
  <c r="Y38" i="12"/>
  <c r="H38" i="12"/>
  <c r="A38" i="12"/>
  <c r="AM37" i="12"/>
  <c r="AN37" i="12" s="1"/>
  <c r="AL37" i="12"/>
  <c r="AK37" i="12"/>
  <c r="AI37" i="12"/>
  <c r="AJ37" i="12" s="1"/>
  <c r="AH37" i="12"/>
  <c r="AG37" i="12"/>
  <c r="AE37" i="12"/>
  <c r="AF37" i="12" s="1"/>
  <c r="AD37" i="12"/>
  <c r="AC37" i="12"/>
  <c r="AA37" i="12"/>
  <c r="AB37" i="12" s="1"/>
  <c r="Z37" i="12"/>
  <c r="Y37" i="12"/>
  <c r="H37" i="12"/>
  <c r="A37" i="12"/>
  <c r="AN36" i="12"/>
  <c r="AM36" i="12"/>
  <c r="AL36" i="12"/>
  <c r="AK36" i="12"/>
  <c r="AJ36" i="12"/>
  <c r="AI36" i="12"/>
  <c r="AH36" i="12"/>
  <c r="AG36" i="12"/>
  <c r="AF36" i="12"/>
  <c r="AE36" i="12"/>
  <c r="AD36" i="12"/>
  <c r="AC36" i="12"/>
  <c r="AB36" i="12"/>
  <c r="AA36" i="12"/>
  <c r="Z36" i="12"/>
  <c r="Y36" i="12"/>
  <c r="Q36" i="12"/>
  <c r="O36" i="12"/>
  <c r="H36" i="12"/>
  <c r="A36" i="12"/>
  <c r="AN35" i="12"/>
  <c r="AM35" i="12"/>
  <c r="AL35" i="12"/>
  <c r="AK35" i="12"/>
  <c r="AJ35" i="12"/>
  <c r="AI35" i="12"/>
  <c r="AH35" i="12"/>
  <c r="AG35" i="12"/>
  <c r="AF35" i="12"/>
  <c r="AE35" i="12"/>
  <c r="AD35" i="12"/>
  <c r="AC35" i="12"/>
  <c r="AB35" i="12"/>
  <c r="AA35" i="12"/>
  <c r="Z35" i="12"/>
  <c r="Y35" i="12"/>
  <c r="Q35" i="12"/>
  <c r="O35" i="12"/>
  <c r="H35" i="12"/>
  <c r="A35" i="12"/>
  <c r="AN34" i="12"/>
  <c r="AM34" i="12"/>
  <c r="AL34" i="12"/>
  <c r="AK34" i="12"/>
  <c r="AJ34" i="12"/>
  <c r="AI34" i="12"/>
  <c r="AH34" i="12"/>
  <c r="AG34" i="12"/>
  <c r="AF34" i="12"/>
  <c r="AE34" i="12"/>
  <c r="AD34" i="12"/>
  <c r="AC34" i="12"/>
  <c r="AB34" i="12"/>
  <c r="AA34" i="12"/>
  <c r="Z34" i="12"/>
  <c r="Y34" i="12"/>
  <c r="Q34" i="12"/>
  <c r="O34" i="12"/>
  <c r="H34" i="12"/>
  <c r="A34" i="12"/>
  <c r="AN33" i="12"/>
  <c r="AM33" i="12"/>
  <c r="AL33" i="12"/>
  <c r="AK33" i="12"/>
  <c r="AJ33" i="12"/>
  <c r="AI33" i="12"/>
  <c r="AH33" i="12"/>
  <c r="AG33" i="12"/>
  <c r="AF33" i="12"/>
  <c r="AE33" i="12"/>
  <c r="AD33" i="12"/>
  <c r="AC33" i="12"/>
  <c r="AB33" i="12"/>
  <c r="AA33" i="12"/>
  <c r="Z33" i="12"/>
  <c r="Y33" i="12"/>
  <c r="Q33" i="12"/>
  <c r="O33" i="12"/>
  <c r="H33" i="12"/>
  <c r="A33" i="12"/>
  <c r="AN32" i="12"/>
  <c r="AM32" i="12"/>
  <c r="AL32" i="12"/>
  <c r="AK32" i="12"/>
  <c r="AJ32" i="12"/>
  <c r="AI32" i="12"/>
  <c r="AH32" i="12"/>
  <c r="AG32" i="12"/>
  <c r="AF32" i="12"/>
  <c r="AE32" i="12"/>
  <c r="AD32" i="12"/>
  <c r="AC32" i="12"/>
  <c r="AB32" i="12"/>
  <c r="AA32" i="12"/>
  <c r="Z32" i="12"/>
  <c r="Y32" i="12"/>
  <c r="Q32" i="12"/>
  <c r="O32" i="12"/>
  <c r="H32" i="12"/>
  <c r="A32" i="12"/>
  <c r="AN31" i="12"/>
  <c r="AM31" i="12"/>
  <c r="AL31" i="12"/>
  <c r="AK31" i="12"/>
  <c r="AJ31" i="12"/>
  <c r="AI31" i="12"/>
  <c r="AH31" i="12"/>
  <c r="AG31" i="12"/>
  <c r="AF31" i="12"/>
  <c r="AE31" i="12"/>
  <c r="AD31" i="12"/>
  <c r="AC31" i="12"/>
  <c r="AB31" i="12"/>
  <c r="AA31" i="12"/>
  <c r="Z31" i="12"/>
  <c r="Y31" i="12"/>
  <c r="Q31" i="12"/>
  <c r="O31" i="12"/>
  <c r="H31" i="12"/>
  <c r="A31" i="12"/>
  <c r="AN30" i="12"/>
  <c r="AM30" i="12"/>
  <c r="AL30" i="12"/>
  <c r="AK30" i="12"/>
  <c r="AJ30" i="12"/>
  <c r="AI30" i="12"/>
  <c r="AH30" i="12"/>
  <c r="AG30" i="12"/>
  <c r="AF30" i="12"/>
  <c r="AE30" i="12"/>
  <c r="AD30" i="12"/>
  <c r="AC30" i="12"/>
  <c r="AB30" i="12"/>
  <c r="AA30" i="12"/>
  <c r="Z30" i="12"/>
  <c r="Y30" i="12"/>
  <c r="Q30" i="12"/>
  <c r="O30" i="12"/>
  <c r="H30" i="12"/>
  <c r="A30" i="12"/>
  <c r="AN29" i="12"/>
  <c r="AM29" i="12"/>
  <c r="AL29" i="12"/>
  <c r="AK29" i="12"/>
  <c r="AJ29" i="12"/>
  <c r="AI29" i="12"/>
  <c r="AH29" i="12"/>
  <c r="AG29" i="12"/>
  <c r="AF29" i="12"/>
  <c r="AE29" i="12"/>
  <c r="AD29" i="12"/>
  <c r="AC29" i="12"/>
  <c r="AB29" i="12"/>
  <c r="AA29" i="12"/>
  <c r="Z29" i="12"/>
  <c r="Y29" i="12"/>
  <c r="Q29" i="12"/>
  <c r="O29" i="12"/>
  <c r="H29" i="12"/>
  <c r="A29" i="12"/>
  <c r="AN28" i="12"/>
  <c r="AM28" i="12"/>
  <c r="AL28" i="12"/>
  <c r="AK28" i="12"/>
  <c r="AI28" i="12"/>
  <c r="AJ28" i="12" s="1"/>
  <c r="AH28" i="12"/>
  <c r="AG28" i="12"/>
  <c r="AE28" i="12"/>
  <c r="AF28" i="12" s="1"/>
  <c r="AD28" i="12"/>
  <c r="AC28" i="12"/>
  <c r="AA28" i="12"/>
  <c r="AB28" i="12" s="1"/>
  <c r="Z28" i="12"/>
  <c r="Y28" i="12"/>
  <c r="Q28" i="12"/>
  <c r="O28" i="12"/>
  <c r="H28" i="12"/>
  <c r="A28" i="12"/>
  <c r="AN27" i="12"/>
  <c r="AM27" i="12"/>
  <c r="AK27" i="12"/>
  <c r="AL27" i="12" s="1"/>
  <c r="AJ27" i="12"/>
  <c r="AI27" i="12"/>
  <c r="AG27" i="12"/>
  <c r="AH27" i="12" s="1"/>
  <c r="AF27" i="12"/>
  <c r="AE27" i="12"/>
  <c r="AC27" i="12"/>
  <c r="AD27" i="12" s="1"/>
  <c r="AB27" i="12"/>
  <c r="AA27" i="12"/>
  <c r="Y27" i="12"/>
  <c r="Z27" i="12" s="1"/>
  <c r="O27" i="12"/>
  <c r="Q27" i="12" s="1"/>
  <c r="H27" i="12"/>
  <c r="A27" i="12"/>
  <c r="AN26" i="12"/>
  <c r="AM26" i="12"/>
  <c r="AK26" i="12"/>
  <c r="AL26" i="12" s="1"/>
  <c r="AJ26" i="12"/>
  <c r="AI26" i="12"/>
  <c r="AG26" i="12"/>
  <c r="AH26" i="12" s="1"/>
  <c r="AF26" i="12"/>
  <c r="AE26" i="12"/>
  <c r="AC26" i="12"/>
  <c r="AD26" i="12" s="1"/>
  <c r="AB26" i="12"/>
  <c r="AA26" i="12"/>
  <c r="Y26" i="12"/>
  <c r="Z26" i="12" s="1"/>
  <c r="O26" i="12"/>
  <c r="Q26" i="12" s="1"/>
  <c r="H26" i="12"/>
  <c r="A26" i="12"/>
  <c r="AN25" i="12"/>
  <c r="AM25" i="12"/>
  <c r="AK25" i="12"/>
  <c r="AL25" i="12" s="1"/>
  <c r="AJ25" i="12"/>
  <c r="AI25" i="12"/>
  <c r="AG25" i="12"/>
  <c r="AH25" i="12" s="1"/>
  <c r="AF25" i="12"/>
  <c r="AE25" i="12"/>
  <c r="AC25" i="12"/>
  <c r="AD25" i="12" s="1"/>
  <c r="AB25" i="12"/>
  <c r="AA25" i="12"/>
  <c r="Y25" i="12"/>
  <c r="Z25" i="12" s="1"/>
  <c r="O25" i="12"/>
  <c r="Q25" i="12" s="1"/>
  <c r="H25" i="12"/>
  <c r="A25" i="12"/>
  <c r="AN24" i="12"/>
  <c r="AM24" i="12"/>
  <c r="AK24" i="12"/>
  <c r="AL24" i="12" s="1"/>
  <c r="AJ24" i="12"/>
  <c r="AI24" i="12"/>
  <c r="AG24" i="12"/>
  <c r="AH24" i="12" s="1"/>
  <c r="AF24" i="12"/>
  <c r="AE24" i="12"/>
  <c r="AC24" i="12"/>
  <c r="AD24" i="12" s="1"/>
  <c r="AB24" i="12"/>
  <c r="AA24" i="12"/>
  <c r="Y24" i="12"/>
  <c r="Z24" i="12" s="1"/>
  <c r="Q24" i="12"/>
  <c r="O24" i="12"/>
  <c r="H24" i="12"/>
  <c r="A24" i="12"/>
  <c r="AN23" i="12"/>
  <c r="AM23" i="12"/>
  <c r="AK23" i="12"/>
  <c r="AL23" i="12" s="1"/>
  <c r="AJ23" i="12"/>
  <c r="AI23" i="12"/>
  <c r="AG23" i="12"/>
  <c r="AH23" i="12" s="1"/>
  <c r="AF23" i="12"/>
  <c r="AE23" i="12"/>
  <c r="AC23" i="12"/>
  <c r="AD23" i="12" s="1"/>
  <c r="AB23" i="12"/>
  <c r="AA23" i="12"/>
  <c r="Y23" i="12"/>
  <c r="Z23" i="12" s="1"/>
  <c r="Q23" i="12"/>
  <c r="O23" i="12"/>
  <c r="H23" i="12"/>
  <c r="A23" i="12"/>
  <c r="AN22" i="12"/>
  <c r="AM22" i="12"/>
  <c r="AL22" i="12"/>
  <c r="AK22" i="12"/>
  <c r="AJ22" i="12"/>
  <c r="AI22" i="12"/>
  <c r="AH22" i="12"/>
  <c r="AG22" i="12"/>
  <c r="AF22" i="12"/>
  <c r="AE22" i="12"/>
  <c r="AD22" i="12"/>
  <c r="AC22" i="12"/>
  <c r="AB22" i="12"/>
  <c r="AA22" i="12"/>
  <c r="Z22" i="12"/>
  <c r="Y22" i="12"/>
  <c r="Q22" i="12"/>
  <c r="O22" i="12"/>
  <c r="H22" i="12"/>
  <c r="A22" i="12"/>
  <c r="AN21" i="12"/>
  <c r="AM21" i="12"/>
  <c r="AL21" i="12"/>
  <c r="AK21" i="12"/>
  <c r="AJ21" i="12"/>
  <c r="AI21" i="12"/>
  <c r="AH21" i="12"/>
  <c r="AG21" i="12"/>
  <c r="AF21" i="12"/>
  <c r="AE21" i="12"/>
  <c r="AD21" i="12"/>
  <c r="AC21" i="12"/>
  <c r="AB21" i="12"/>
  <c r="AA21" i="12"/>
  <c r="Z21" i="12"/>
  <c r="Y21" i="12"/>
  <c r="O21" i="12"/>
  <c r="Q21" i="12" s="1"/>
  <c r="H21" i="12"/>
  <c r="A21" i="12"/>
  <c r="AN20" i="12"/>
  <c r="AM20" i="12"/>
  <c r="AK20" i="12"/>
  <c r="AL20" i="12" s="1"/>
  <c r="AI20" i="12"/>
  <c r="AJ20" i="12" s="1"/>
  <c r="AG20" i="12"/>
  <c r="AH20" i="12" s="1"/>
  <c r="AF20" i="12"/>
  <c r="AE20" i="12"/>
  <c r="AC20" i="12"/>
  <c r="AD20" i="12" s="1"/>
  <c r="AA20" i="12"/>
  <c r="AB20" i="12" s="1"/>
  <c r="Y20" i="12"/>
  <c r="Z20" i="12" s="1"/>
  <c r="Q20" i="12"/>
  <c r="P20" i="12"/>
  <c r="H20" i="12"/>
  <c r="A20" i="12"/>
  <c r="AN19" i="12"/>
  <c r="AM19" i="12"/>
  <c r="AK19" i="12"/>
  <c r="AL19" i="12" s="1"/>
  <c r="AJ19" i="12"/>
  <c r="AI19" i="12"/>
  <c r="AG19" i="12"/>
  <c r="AH19" i="12" s="1"/>
  <c r="AF19" i="12"/>
  <c r="AE19" i="12"/>
  <c r="AC19" i="12"/>
  <c r="AD19" i="12" s="1"/>
  <c r="AB19" i="12"/>
  <c r="AA19" i="12"/>
  <c r="Y19" i="12"/>
  <c r="Z19" i="12" s="1"/>
  <c r="Q19" i="12"/>
  <c r="P19" i="12"/>
  <c r="H19" i="12"/>
  <c r="A19" i="12"/>
  <c r="AN18" i="12"/>
  <c r="AM18" i="12"/>
  <c r="AK18" i="12"/>
  <c r="AL18" i="12" s="1"/>
  <c r="AJ18" i="12"/>
  <c r="AI18" i="12"/>
  <c r="AG18" i="12"/>
  <c r="AH18" i="12" s="1"/>
  <c r="AF18" i="12"/>
  <c r="AE18" i="12"/>
  <c r="AC18" i="12"/>
  <c r="AD18" i="12" s="1"/>
  <c r="AB18" i="12"/>
  <c r="AA18" i="12"/>
  <c r="Y18" i="12"/>
  <c r="Z18" i="12" s="1"/>
  <c r="Q18" i="12"/>
  <c r="P18" i="12"/>
  <c r="H18" i="12"/>
  <c r="A18" i="12"/>
  <c r="AN17" i="12"/>
  <c r="AM17" i="12"/>
  <c r="AL17" i="12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Y17" i="12"/>
  <c r="Q17" i="12"/>
  <c r="P17" i="12"/>
  <c r="H17" i="12"/>
  <c r="A17" i="12"/>
  <c r="AM16" i="12"/>
  <c r="AN16" i="12" s="1"/>
  <c r="AL16" i="12"/>
  <c r="AK16" i="12"/>
  <c r="AI16" i="12"/>
  <c r="AJ16" i="12" s="1"/>
  <c r="AG16" i="12"/>
  <c r="AH16" i="12" s="1"/>
  <c r="AE16" i="12"/>
  <c r="AF16" i="12" s="1"/>
  <c r="AD16" i="12"/>
  <c r="AC16" i="12"/>
  <c r="AA16" i="12"/>
  <c r="AB16" i="12" s="1"/>
  <c r="Y16" i="12"/>
  <c r="Z16" i="12" s="1"/>
  <c r="Q16" i="12"/>
  <c r="P16" i="12"/>
  <c r="J42" i="12" s="1"/>
  <c r="L42" i="12" s="1"/>
  <c r="L16" i="12"/>
  <c r="N15" i="14" s="1"/>
  <c r="H16" i="12"/>
  <c r="A16" i="12"/>
  <c r="AN15" i="12"/>
  <c r="AM15" i="12"/>
  <c r="AK15" i="12"/>
  <c r="AL15" i="12" s="1"/>
  <c r="AJ15" i="12"/>
  <c r="AI15" i="12"/>
  <c r="AG15" i="12"/>
  <c r="AH15" i="12" s="1"/>
  <c r="AF15" i="12"/>
  <c r="AE15" i="12"/>
  <c r="AC15" i="12"/>
  <c r="AD15" i="12" s="1"/>
  <c r="AB15" i="12"/>
  <c r="AA15" i="12"/>
  <c r="Y15" i="12"/>
  <c r="Z15" i="12" s="1"/>
  <c r="Q15" i="12"/>
  <c r="P15" i="12"/>
  <c r="J41" i="12" s="1"/>
  <c r="L41" i="12" s="1"/>
  <c r="Q52" i="12" s="1"/>
  <c r="L15" i="12"/>
  <c r="N14" i="14" s="1"/>
  <c r="K15" i="12"/>
  <c r="H15" i="12"/>
  <c r="A15" i="12"/>
  <c r="AN14" i="12"/>
  <c r="AM14" i="12"/>
  <c r="AL14" i="12"/>
  <c r="AK14" i="12"/>
  <c r="AJ14" i="12"/>
  <c r="AI14" i="12"/>
  <c r="AH14" i="12"/>
  <c r="AG14" i="12"/>
  <c r="AF14" i="12"/>
  <c r="AE14" i="12"/>
  <c r="AD14" i="12"/>
  <c r="AC14" i="12"/>
  <c r="AB14" i="12"/>
  <c r="AA14" i="12"/>
  <c r="Z14" i="12"/>
  <c r="Y14" i="12"/>
  <c r="O14" i="12"/>
  <c r="Q14" i="12" s="1"/>
  <c r="L14" i="12"/>
  <c r="N13" i="14" s="1"/>
  <c r="H14" i="12"/>
  <c r="A14" i="12"/>
  <c r="AN13" i="12"/>
  <c r="AM13" i="12"/>
  <c r="AK13" i="12"/>
  <c r="AL13" i="12" s="1"/>
  <c r="AI13" i="12"/>
  <c r="AJ13" i="12" s="1"/>
  <c r="AG13" i="12"/>
  <c r="AH13" i="12" s="1"/>
  <c r="AF13" i="12"/>
  <c r="AE13" i="12"/>
  <c r="AC13" i="12"/>
  <c r="AD13" i="12" s="1"/>
  <c r="AA13" i="12"/>
  <c r="AB13" i="12" s="1"/>
  <c r="Y13" i="12"/>
  <c r="Z13" i="12" s="1"/>
  <c r="Q13" i="12"/>
  <c r="O13" i="12"/>
  <c r="K13" i="12"/>
  <c r="L13" i="12" s="1"/>
  <c r="N12" i="14" s="1"/>
  <c r="H13" i="12"/>
  <c r="A13" i="12"/>
  <c r="AM12" i="12"/>
  <c r="AN12" i="12" s="1"/>
  <c r="AL12" i="12"/>
  <c r="AK12" i="12"/>
  <c r="AI12" i="12"/>
  <c r="AJ12" i="12" s="1"/>
  <c r="AG12" i="12"/>
  <c r="AH12" i="12" s="1"/>
  <c r="AE12" i="12"/>
  <c r="AF12" i="12" s="1"/>
  <c r="AD12" i="12"/>
  <c r="AC12" i="12"/>
  <c r="AA12" i="12"/>
  <c r="AB12" i="12" s="1"/>
  <c r="Y12" i="12"/>
  <c r="Z12" i="12" s="1"/>
  <c r="Q12" i="12"/>
  <c r="O12" i="12"/>
  <c r="K12" i="12"/>
  <c r="L12" i="12" s="1"/>
  <c r="N11" i="14" s="1"/>
  <c r="H12" i="12"/>
  <c r="A12" i="12"/>
  <c r="AM11" i="12"/>
  <c r="AN11" i="12" s="1"/>
  <c r="AL11" i="12"/>
  <c r="AK11" i="12"/>
  <c r="AI11" i="12"/>
  <c r="AJ11" i="12" s="1"/>
  <c r="AG11" i="12"/>
  <c r="AH11" i="12" s="1"/>
  <c r="AE11" i="12"/>
  <c r="AF11" i="12" s="1"/>
  <c r="AD11" i="12"/>
  <c r="AC11" i="12"/>
  <c r="AA11" i="12"/>
  <c r="AB11" i="12" s="1"/>
  <c r="Y11" i="12"/>
  <c r="Z11" i="12" s="1"/>
  <c r="Q11" i="12"/>
  <c r="O11" i="12"/>
  <c r="L11" i="12"/>
  <c r="N10" i="14" s="1"/>
  <c r="H11" i="12"/>
  <c r="A11" i="12"/>
  <c r="AN10" i="12"/>
  <c r="AM10" i="12"/>
  <c r="AK10" i="12"/>
  <c r="AL10" i="12" s="1"/>
  <c r="AJ10" i="12"/>
  <c r="AI10" i="12"/>
  <c r="AG10" i="12"/>
  <c r="AH10" i="12" s="1"/>
  <c r="AF10" i="12"/>
  <c r="AE10" i="12"/>
  <c r="AC10" i="12"/>
  <c r="AD10" i="12" s="1"/>
  <c r="AB10" i="12"/>
  <c r="AA10" i="12"/>
  <c r="Y10" i="12"/>
  <c r="Z10" i="12" s="1"/>
  <c r="Q10" i="12"/>
  <c r="O10" i="12"/>
  <c r="L10" i="12"/>
  <c r="N9" i="14" s="1"/>
  <c r="K10" i="12"/>
  <c r="H10" i="12"/>
  <c r="A10" i="12"/>
  <c r="AN9" i="12"/>
  <c r="AM9" i="12"/>
  <c r="AL9" i="12"/>
  <c r="AK9" i="12"/>
  <c r="AJ9" i="12"/>
  <c r="AI9" i="12"/>
  <c r="AH9" i="12"/>
  <c r="AG9" i="12"/>
  <c r="AF9" i="12"/>
  <c r="AE9" i="12"/>
  <c r="AD9" i="12"/>
  <c r="AC9" i="12"/>
  <c r="AB9" i="12"/>
  <c r="AA9" i="12"/>
  <c r="Z9" i="12"/>
  <c r="Y9" i="12"/>
  <c r="O9" i="12"/>
  <c r="Q9" i="12" s="1"/>
  <c r="K9" i="12"/>
  <c r="L9" i="12" s="1"/>
  <c r="N8" i="14" s="1"/>
  <c r="H9" i="12"/>
  <c r="A9" i="12"/>
  <c r="AM8" i="12"/>
  <c r="AN8" i="12" s="1"/>
  <c r="AK8" i="12"/>
  <c r="AL8" i="12" s="1"/>
  <c r="AI8" i="12"/>
  <c r="AJ8" i="12" s="1"/>
  <c r="AG8" i="12"/>
  <c r="AH8" i="12" s="1"/>
  <c r="AE8" i="12"/>
  <c r="AF8" i="12" s="1"/>
  <c r="AC8" i="12"/>
  <c r="AD8" i="12" s="1"/>
  <c r="AA8" i="12"/>
  <c r="AB8" i="12" s="1"/>
  <c r="Y8" i="12"/>
  <c r="Z8" i="12" s="1"/>
  <c r="O8" i="12"/>
  <c r="Q8" i="12" s="1"/>
  <c r="K8" i="12"/>
  <c r="L8" i="12" s="1"/>
  <c r="N7" i="14" s="1"/>
  <c r="H8" i="12"/>
  <c r="A8" i="12"/>
  <c r="AM7" i="12"/>
  <c r="AN7" i="12" s="1"/>
  <c r="AK7" i="12"/>
  <c r="AL7" i="12" s="1"/>
  <c r="AI7" i="12"/>
  <c r="AJ7" i="12" s="1"/>
  <c r="AG7" i="12"/>
  <c r="AH7" i="12" s="1"/>
  <c r="AE7" i="12"/>
  <c r="AF7" i="12" s="1"/>
  <c r="AC7" i="12"/>
  <c r="AD7" i="12" s="1"/>
  <c r="AA7" i="12"/>
  <c r="AB7" i="12" s="1"/>
  <c r="Y7" i="12"/>
  <c r="Z7" i="12" s="1"/>
  <c r="O7" i="12"/>
  <c r="Q7" i="12" s="1"/>
  <c r="K7" i="12"/>
  <c r="L7" i="12" s="1"/>
  <c r="N6" i="14" s="1"/>
  <c r="H7" i="12"/>
  <c r="A7" i="12"/>
  <c r="AM6" i="12"/>
  <c r="AN6" i="12" s="1"/>
  <c r="AK6" i="12"/>
  <c r="AL6" i="12" s="1"/>
  <c r="AI6" i="12"/>
  <c r="AJ6" i="12" s="1"/>
  <c r="AG6" i="12"/>
  <c r="AH6" i="12" s="1"/>
  <c r="AE6" i="12"/>
  <c r="AF6" i="12" s="1"/>
  <c r="AC6" i="12"/>
  <c r="AD6" i="12" s="1"/>
  <c r="AA6" i="12"/>
  <c r="AB6" i="12" s="1"/>
  <c r="Y6" i="12"/>
  <c r="Z6" i="12" s="1"/>
  <c r="O6" i="12"/>
  <c r="Q6" i="12" s="1"/>
  <c r="L6" i="12"/>
  <c r="N5" i="14" s="1"/>
  <c r="H6" i="12"/>
  <c r="A6" i="12"/>
  <c r="AN5" i="12"/>
  <c r="AM5" i="12"/>
  <c r="AL5" i="12"/>
  <c r="AK5" i="12"/>
  <c r="AJ5" i="12"/>
  <c r="AI5" i="12"/>
  <c r="AH5" i="12"/>
  <c r="AG5" i="12"/>
  <c r="AF5" i="12"/>
  <c r="AE5" i="12"/>
  <c r="AD5" i="12"/>
  <c r="AC5" i="12"/>
  <c r="AB5" i="12"/>
  <c r="AA5" i="12"/>
  <c r="Z5" i="12"/>
  <c r="Y5" i="12"/>
  <c r="O5" i="12"/>
  <c r="Q5" i="12" s="1"/>
  <c r="K5" i="12"/>
  <c r="L5" i="12" s="1"/>
  <c r="N4" i="14" s="1"/>
  <c r="H5" i="12"/>
  <c r="A5" i="12"/>
  <c r="AM4" i="12"/>
  <c r="AN4" i="12" s="1"/>
  <c r="AK4" i="12"/>
  <c r="AL4" i="12" s="1"/>
  <c r="AI4" i="12"/>
  <c r="AJ4" i="12" s="1"/>
  <c r="AG4" i="12"/>
  <c r="AH4" i="12" s="1"/>
  <c r="AE4" i="12"/>
  <c r="AF4" i="12" s="1"/>
  <c r="AC4" i="12"/>
  <c r="AD4" i="12" s="1"/>
  <c r="AA4" i="12"/>
  <c r="AB4" i="12" s="1"/>
  <c r="Y4" i="12"/>
  <c r="Z4" i="12" s="1"/>
  <c r="R4" i="12"/>
  <c r="O4" i="12"/>
  <c r="Q4" i="12" s="1"/>
  <c r="Q37" i="12" s="1"/>
  <c r="K4" i="12"/>
  <c r="L4" i="12" s="1"/>
  <c r="N3" i="14" s="1"/>
  <c r="H4" i="12"/>
  <c r="A4" i="12"/>
  <c r="AM3" i="12"/>
  <c r="AN3" i="12" s="1"/>
  <c r="AK3" i="12"/>
  <c r="AL3" i="12" s="1"/>
  <c r="AI3" i="12"/>
  <c r="AJ3" i="12" s="1"/>
  <c r="AG3" i="12"/>
  <c r="AH3" i="12" s="1"/>
  <c r="AE3" i="12"/>
  <c r="AF3" i="12" s="1"/>
  <c r="AC3" i="12"/>
  <c r="AD3" i="12" s="1"/>
  <c r="AA3" i="12"/>
  <c r="AB3" i="12" s="1"/>
  <c r="Y3" i="12"/>
  <c r="Z3" i="12" s="1"/>
  <c r="H3" i="12"/>
  <c r="A3" i="12"/>
  <c r="H1" i="12"/>
  <c r="Q1" i="12" s="1"/>
  <c r="Q40" i="12" s="1"/>
  <c r="Q54" i="12" s="1"/>
  <c r="F1" i="12"/>
  <c r="O1" i="12" s="1"/>
  <c r="O40" i="12" s="1"/>
  <c r="O54" i="12" s="1"/>
  <c r="N1" i="12"/>
  <c r="N40" i="12" s="1"/>
  <c r="N54" i="12" s="1"/>
  <c r="C1" i="12"/>
  <c r="L1" i="12" s="1"/>
  <c r="L40" i="12" s="1"/>
  <c r="L54" i="12" s="1"/>
  <c r="G60" i="11"/>
  <c r="AN59" i="11"/>
  <c r="AM59" i="11"/>
  <c r="AK59" i="11"/>
  <c r="AL59" i="11" s="1"/>
  <c r="AJ59" i="11"/>
  <c r="AI59" i="11"/>
  <c r="AG59" i="11"/>
  <c r="AH59" i="11" s="1"/>
  <c r="AF59" i="11"/>
  <c r="AE59" i="11"/>
  <c r="AC59" i="11"/>
  <c r="AD59" i="11" s="1"/>
  <c r="AB59" i="11"/>
  <c r="AA59" i="11"/>
  <c r="Y59" i="11"/>
  <c r="Z59" i="11" s="1"/>
  <c r="H59" i="11"/>
  <c r="A59" i="11"/>
  <c r="AM58" i="11"/>
  <c r="AN58" i="11" s="1"/>
  <c r="AL58" i="11"/>
  <c r="AK58" i="11"/>
  <c r="AI58" i="11"/>
  <c r="AJ58" i="11" s="1"/>
  <c r="AH58" i="11"/>
  <c r="AG58" i="11"/>
  <c r="AE58" i="11"/>
  <c r="AF58" i="11" s="1"/>
  <c r="AD58" i="11"/>
  <c r="AC58" i="11"/>
  <c r="AA58" i="11"/>
  <c r="AB58" i="11" s="1"/>
  <c r="Z58" i="11"/>
  <c r="Y58" i="11"/>
  <c r="H58" i="11"/>
  <c r="A58" i="11"/>
  <c r="AN57" i="11"/>
  <c r="AM57" i="11"/>
  <c r="AK57" i="11"/>
  <c r="AL57" i="11" s="1"/>
  <c r="AJ57" i="11"/>
  <c r="AI57" i="11"/>
  <c r="AG57" i="11"/>
  <c r="AH57" i="11" s="1"/>
  <c r="AF57" i="11"/>
  <c r="AE57" i="11"/>
  <c r="AC57" i="11"/>
  <c r="AD57" i="11" s="1"/>
  <c r="AB57" i="11"/>
  <c r="AA57" i="11"/>
  <c r="Y57" i="11"/>
  <c r="Z57" i="11" s="1"/>
  <c r="H57" i="11"/>
  <c r="A57" i="11"/>
  <c r="AM56" i="11"/>
  <c r="AN56" i="11" s="1"/>
  <c r="AL56" i="11"/>
  <c r="AK56" i="11"/>
  <c r="AI56" i="11"/>
  <c r="AJ56" i="11" s="1"/>
  <c r="AH56" i="11"/>
  <c r="AG56" i="11"/>
  <c r="AE56" i="11"/>
  <c r="AF56" i="11" s="1"/>
  <c r="AD56" i="11"/>
  <c r="AC56" i="11"/>
  <c r="AA56" i="11"/>
  <c r="AB56" i="11" s="1"/>
  <c r="Z56" i="11"/>
  <c r="Y56" i="11"/>
  <c r="H56" i="11"/>
  <c r="A56" i="11"/>
  <c r="AN55" i="11"/>
  <c r="AM55" i="11"/>
  <c r="AK55" i="11"/>
  <c r="AL55" i="11" s="1"/>
  <c r="AJ55" i="11"/>
  <c r="AI55" i="11"/>
  <c r="AG55" i="11"/>
  <c r="AH55" i="11" s="1"/>
  <c r="AF55" i="11"/>
  <c r="AE55" i="11"/>
  <c r="AC55" i="11"/>
  <c r="AD55" i="11" s="1"/>
  <c r="AB55" i="11"/>
  <c r="AA55" i="11"/>
  <c r="Y55" i="11"/>
  <c r="Z55" i="11" s="1"/>
  <c r="L55" i="11"/>
  <c r="Q58" i="11" s="1"/>
  <c r="H55" i="11"/>
  <c r="A55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H54" i="11"/>
  <c r="A54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H53" i="11"/>
  <c r="A53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L52" i="11"/>
  <c r="H52" i="11"/>
  <c r="A52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Q51" i="11"/>
  <c r="L51" i="11"/>
  <c r="H51" i="11"/>
  <c r="A51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Q50" i="11"/>
  <c r="L50" i="11"/>
  <c r="H50" i="11"/>
  <c r="A50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Q49" i="11"/>
  <c r="L49" i="11"/>
  <c r="H49" i="11"/>
  <c r="A49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Q48" i="11"/>
  <c r="L48" i="11"/>
  <c r="H48" i="11"/>
  <c r="A48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Q47" i="11"/>
  <c r="L47" i="11"/>
  <c r="H47" i="11"/>
  <c r="A47" i="1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Q46" i="11"/>
  <c r="L46" i="11"/>
  <c r="H46" i="11"/>
  <c r="A46" i="11"/>
  <c r="AM45" i="11"/>
  <c r="AN45" i="11" s="1"/>
  <c r="AL45" i="11"/>
  <c r="AK45" i="11"/>
  <c r="AI45" i="11"/>
  <c r="AJ45" i="11" s="1"/>
  <c r="AH45" i="11"/>
  <c r="AG45" i="11"/>
  <c r="AE45" i="11"/>
  <c r="AF45" i="11" s="1"/>
  <c r="AD45" i="11"/>
  <c r="AC45" i="11"/>
  <c r="AA45" i="11"/>
  <c r="AB45" i="11" s="1"/>
  <c r="Z45" i="11"/>
  <c r="Y45" i="11"/>
  <c r="Q45" i="11"/>
  <c r="L45" i="11"/>
  <c r="H45" i="11"/>
  <c r="A45" i="11"/>
  <c r="AN44" i="11"/>
  <c r="AM44" i="11"/>
  <c r="AK44" i="11"/>
  <c r="AL44" i="11" s="1"/>
  <c r="AJ44" i="11"/>
  <c r="AI44" i="11"/>
  <c r="AG44" i="11"/>
  <c r="AH44" i="11" s="1"/>
  <c r="AF44" i="11"/>
  <c r="AE44" i="11"/>
  <c r="AC44" i="11"/>
  <c r="AD44" i="11" s="1"/>
  <c r="AB44" i="11"/>
  <c r="AA44" i="11"/>
  <c r="Y44" i="11"/>
  <c r="Z44" i="11" s="1"/>
  <c r="Q44" i="11"/>
  <c r="L44" i="11"/>
  <c r="H44" i="11"/>
  <c r="A44" i="11"/>
  <c r="AM43" i="11"/>
  <c r="AN43" i="11" s="1"/>
  <c r="AL43" i="11"/>
  <c r="AK43" i="11"/>
  <c r="AI43" i="11"/>
  <c r="AJ43" i="11" s="1"/>
  <c r="AH43" i="11"/>
  <c r="AG43" i="11"/>
  <c r="AE43" i="11"/>
  <c r="AF43" i="11" s="1"/>
  <c r="AD43" i="11"/>
  <c r="AC43" i="11"/>
  <c r="AA43" i="11"/>
  <c r="AB43" i="11" s="1"/>
  <c r="Z43" i="11"/>
  <c r="Y43" i="11"/>
  <c r="Q43" i="11"/>
  <c r="J43" i="11"/>
  <c r="L43" i="11" s="1"/>
  <c r="H43" i="11"/>
  <c r="A43" i="11"/>
  <c r="AM42" i="11"/>
  <c r="AN42" i="11" s="1"/>
  <c r="AL42" i="11"/>
  <c r="AK42" i="11"/>
  <c r="AI42" i="11"/>
  <c r="AJ42" i="11" s="1"/>
  <c r="AH42" i="11"/>
  <c r="AG42" i="11"/>
  <c r="AE42" i="11"/>
  <c r="AF42" i="11" s="1"/>
  <c r="AD42" i="11"/>
  <c r="AC42" i="11"/>
  <c r="AA42" i="11"/>
  <c r="AB42" i="11" s="1"/>
  <c r="Z42" i="11"/>
  <c r="Y42" i="11"/>
  <c r="Q42" i="11"/>
  <c r="H42" i="11"/>
  <c r="A42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Q41" i="11"/>
  <c r="H41" i="11"/>
  <c r="A41" i="11"/>
  <c r="AN40" i="11"/>
  <c r="AM40" i="11"/>
  <c r="AK40" i="11"/>
  <c r="AL40" i="11" s="1"/>
  <c r="AJ40" i="11"/>
  <c r="AI40" i="11"/>
  <c r="AG40" i="11"/>
  <c r="AH40" i="11" s="1"/>
  <c r="AF40" i="11"/>
  <c r="AE40" i="11"/>
  <c r="AC40" i="11"/>
  <c r="AD40" i="11" s="1"/>
  <c r="AB40" i="11"/>
  <c r="AA40" i="11"/>
  <c r="Y40" i="11"/>
  <c r="Z40" i="11" s="1"/>
  <c r="H40" i="11"/>
  <c r="A40" i="11"/>
  <c r="AN39" i="11"/>
  <c r="AM39" i="11"/>
  <c r="AK39" i="11"/>
  <c r="AL39" i="11" s="1"/>
  <c r="AJ39" i="11"/>
  <c r="AI39" i="11"/>
  <c r="AG39" i="11"/>
  <c r="AH39" i="11" s="1"/>
  <c r="AF39" i="11"/>
  <c r="AE39" i="11"/>
  <c r="AC39" i="11"/>
  <c r="AD39" i="11" s="1"/>
  <c r="AB39" i="11"/>
  <c r="AA39" i="11"/>
  <c r="Y39" i="11"/>
  <c r="Z39" i="11" s="1"/>
  <c r="H39" i="11"/>
  <c r="A39" i="11"/>
  <c r="AM38" i="11"/>
  <c r="AN38" i="11" s="1"/>
  <c r="AL38" i="11"/>
  <c r="AK38" i="11"/>
  <c r="AI38" i="11"/>
  <c r="AJ38" i="11" s="1"/>
  <c r="AH38" i="11"/>
  <c r="AG38" i="11"/>
  <c r="AE38" i="11"/>
  <c r="AF38" i="11" s="1"/>
  <c r="AD38" i="11"/>
  <c r="AC38" i="11"/>
  <c r="AA38" i="11"/>
  <c r="AB38" i="11" s="1"/>
  <c r="Z38" i="11"/>
  <c r="Y38" i="11"/>
  <c r="H38" i="11"/>
  <c r="A38" i="11"/>
  <c r="AM37" i="11"/>
  <c r="AN37" i="11" s="1"/>
  <c r="AL37" i="11"/>
  <c r="AK37" i="11"/>
  <c r="AI37" i="11"/>
  <c r="AJ37" i="11" s="1"/>
  <c r="AH37" i="11"/>
  <c r="AG37" i="11"/>
  <c r="AE37" i="11"/>
  <c r="AF37" i="11" s="1"/>
  <c r="AD37" i="11"/>
  <c r="AC37" i="11"/>
  <c r="AA37" i="11"/>
  <c r="AB37" i="11" s="1"/>
  <c r="Z37" i="11"/>
  <c r="Y37" i="11"/>
  <c r="H37" i="11"/>
  <c r="A37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Q36" i="11"/>
  <c r="O36" i="11"/>
  <c r="H36" i="11"/>
  <c r="A36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Q35" i="11"/>
  <c r="O35" i="11"/>
  <c r="H35" i="11"/>
  <c r="A35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Q34" i="11"/>
  <c r="O34" i="11"/>
  <c r="H34" i="11"/>
  <c r="A34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Q33" i="11"/>
  <c r="O33" i="11"/>
  <c r="H33" i="11"/>
  <c r="A33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Q32" i="11"/>
  <c r="O32" i="11"/>
  <c r="H32" i="11"/>
  <c r="A32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Q31" i="11"/>
  <c r="O31" i="11"/>
  <c r="H31" i="11"/>
  <c r="A31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Q30" i="11"/>
  <c r="O30" i="11"/>
  <c r="H30" i="11"/>
  <c r="A30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Q29" i="11"/>
  <c r="O29" i="11"/>
  <c r="H29" i="11"/>
  <c r="A29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Q28" i="11"/>
  <c r="O28" i="11"/>
  <c r="H28" i="11"/>
  <c r="A28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Q27" i="11"/>
  <c r="O27" i="11"/>
  <c r="H27" i="11"/>
  <c r="A27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Q26" i="11"/>
  <c r="O26" i="11"/>
  <c r="H26" i="11"/>
  <c r="A26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Q25" i="11"/>
  <c r="O25" i="11"/>
  <c r="H25" i="11"/>
  <c r="A25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Q24" i="11"/>
  <c r="O24" i="11"/>
  <c r="H24" i="11"/>
  <c r="A24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O23" i="11"/>
  <c r="Q23" i="11" s="1"/>
  <c r="H23" i="11"/>
  <c r="A23" i="11"/>
  <c r="AM22" i="11"/>
  <c r="AN22" i="11" s="1"/>
  <c r="AL22" i="11"/>
  <c r="AK22" i="11"/>
  <c r="AI22" i="11"/>
  <c r="AJ22" i="11" s="1"/>
  <c r="AH22" i="11"/>
  <c r="AG22" i="11"/>
  <c r="AE22" i="11"/>
  <c r="AF22" i="11" s="1"/>
  <c r="AD22" i="11"/>
  <c r="AC22" i="11"/>
  <c r="AA22" i="11"/>
  <c r="AB22" i="11" s="1"/>
  <c r="Z22" i="11"/>
  <c r="Y22" i="11"/>
  <c r="Q22" i="11"/>
  <c r="O22" i="11"/>
  <c r="H22" i="11"/>
  <c r="A22" i="11"/>
  <c r="AM21" i="11"/>
  <c r="AN21" i="11" s="1"/>
  <c r="AL21" i="11"/>
  <c r="AK21" i="11"/>
  <c r="AI21" i="11"/>
  <c r="AJ21" i="11" s="1"/>
  <c r="AH21" i="11"/>
  <c r="AG21" i="11"/>
  <c r="AE21" i="11"/>
  <c r="AF21" i="11" s="1"/>
  <c r="AD21" i="11"/>
  <c r="AC21" i="11"/>
  <c r="AA21" i="11"/>
  <c r="AB21" i="11" s="1"/>
  <c r="Z21" i="11"/>
  <c r="Y21" i="11"/>
  <c r="O21" i="11"/>
  <c r="Q21" i="11" s="1"/>
  <c r="H21" i="11"/>
  <c r="A21" i="11"/>
  <c r="AM20" i="11"/>
  <c r="AN20" i="11" s="1"/>
  <c r="AK20" i="11"/>
  <c r="AL20" i="11" s="1"/>
  <c r="AJ20" i="11"/>
  <c r="AI20" i="11"/>
  <c r="AG20" i="11"/>
  <c r="AH20" i="11" s="1"/>
  <c r="AE20" i="11"/>
  <c r="AF20" i="11" s="1"/>
  <c r="AC20" i="11"/>
  <c r="AD20" i="11" s="1"/>
  <c r="AB20" i="11"/>
  <c r="AA20" i="11"/>
  <c r="Y20" i="11"/>
  <c r="Z20" i="11" s="1"/>
  <c r="P20" i="11"/>
  <c r="Q20" i="11" s="1"/>
  <c r="H20" i="11"/>
  <c r="A20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Q19" i="11"/>
  <c r="P19" i="11"/>
  <c r="H19" i="11"/>
  <c r="A19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P18" i="11"/>
  <c r="Q18" i="11" s="1"/>
  <c r="H18" i="11"/>
  <c r="A18" i="11"/>
  <c r="AM17" i="11"/>
  <c r="AN17" i="11" s="1"/>
  <c r="AL17" i="11"/>
  <c r="AK17" i="11"/>
  <c r="AI17" i="11"/>
  <c r="AJ17" i="11" s="1"/>
  <c r="AH17" i="11"/>
  <c r="AG17" i="11"/>
  <c r="AE17" i="11"/>
  <c r="AF17" i="11" s="1"/>
  <c r="AD17" i="11"/>
  <c r="AC17" i="11"/>
  <c r="AA17" i="11"/>
  <c r="AB17" i="11" s="1"/>
  <c r="Z17" i="11"/>
  <c r="Y17" i="11"/>
  <c r="Q17" i="11"/>
  <c r="P17" i="11"/>
  <c r="H17" i="11"/>
  <c r="A17" i="11"/>
  <c r="AM16" i="11"/>
  <c r="AN16" i="11" s="1"/>
  <c r="AK16" i="11"/>
  <c r="AL16" i="11" s="1"/>
  <c r="AI16" i="11"/>
  <c r="AJ16" i="11" s="1"/>
  <c r="AH16" i="11"/>
  <c r="AG16" i="11"/>
  <c r="AE16" i="11"/>
  <c r="AF16" i="11" s="1"/>
  <c r="AC16" i="11"/>
  <c r="AD16" i="11" s="1"/>
  <c r="AA16" i="11"/>
  <c r="AB16" i="11" s="1"/>
  <c r="Z16" i="11"/>
  <c r="Y16" i="11"/>
  <c r="P16" i="11"/>
  <c r="J42" i="11" s="1"/>
  <c r="L42" i="11" s="1"/>
  <c r="L16" i="11"/>
  <c r="M15" i="14" s="1"/>
  <c r="H16" i="11"/>
  <c r="A16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P15" i="11"/>
  <c r="J41" i="11" s="1"/>
  <c r="L41" i="11" s="1"/>
  <c r="Q52" i="11" s="1"/>
  <c r="L15" i="11"/>
  <c r="M14" i="14" s="1"/>
  <c r="K15" i="11"/>
  <c r="H15" i="11"/>
  <c r="A15" i="11"/>
  <c r="AN14" i="11"/>
  <c r="AM14" i="11"/>
  <c r="AK14" i="11"/>
  <c r="AL14" i="11" s="1"/>
  <c r="AJ14" i="11"/>
  <c r="AI14" i="11"/>
  <c r="AG14" i="11"/>
  <c r="AH14" i="11" s="1"/>
  <c r="AF14" i="11"/>
  <c r="AE14" i="11"/>
  <c r="AC14" i="11"/>
  <c r="AD14" i="11" s="1"/>
  <c r="AB14" i="11"/>
  <c r="AA14" i="11"/>
  <c r="Y14" i="11"/>
  <c r="Z14" i="11" s="1"/>
  <c r="Q14" i="11"/>
  <c r="O14" i="11"/>
  <c r="L14" i="11"/>
  <c r="M13" i="14" s="1"/>
  <c r="H14" i="11"/>
  <c r="A14" i="11"/>
  <c r="AM13" i="11"/>
  <c r="AN13" i="11" s="1"/>
  <c r="AK13" i="11"/>
  <c r="AL13" i="11" s="1"/>
  <c r="AJ13" i="11"/>
  <c r="AI13" i="11"/>
  <c r="AG13" i="11"/>
  <c r="AH13" i="11" s="1"/>
  <c r="AE13" i="11"/>
  <c r="AF13" i="11" s="1"/>
  <c r="AC13" i="11"/>
  <c r="AD13" i="11" s="1"/>
  <c r="AB13" i="11"/>
  <c r="AA13" i="11"/>
  <c r="Y13" i="11"/>
  <c r="Z13" i="11" s="1"/>
  <c r="O13" i="11"/>
  <c r="Q13" i="11" s="1"/>
  <c r="K13" i="11"/>
  <c r="L13" i="11" s="1"/>
  <c r="M12" i="14" s="1"/>
  <c r="H13" i="11"/>
  <c r="A13" i="11"/>
  <c r="AM12" i="11"/>
  <c r="AN12" i="11" s="1"/>
  <c r="AK12" i="11"/>
  <c r="AL12" i="11" s="1"/>
  <c r="AI12" i="11"/>
  <c r="AJ12" i="11" s="1"/>
  <c r="AH12" i="11"/>
  <c r="AG12" i="11"/>
  <c r="AE12" i="11"/>
  <c r="AF12" i="11" s="1"/>
  <c r="AC12" i="11"/>
  <c r="AD12" i="11" s="1"/>
  <c r="AA12" i="11"/>
  <c r="AB12" i="11" s="1"/>
  <c r="Z12" i="11"/>
  <c r="Y12" i="11"/>
  <c r="O12" i="11"/>
  <c r="Q12" i="11" s="1"/>
  <c r="K12" i="11"/>
  <c r="L12" i="11" s="1"/>
  <c r="M11" i="14" s="1"/>
  <c r="H12" i="11"/>
  <c r="A12" i="11"/>
  <c r="AM11" i="11"/>
  <c r="AN11" i="11" s="1"/>
  <c r="AK11" i="11"/>
  <c r="AL11" i="11" s="1"/>
  <c r="AI11" i="11"/>
  <c r="AJ11" i="11" s="1"/>
  <c r="AH11" i="11"/>
  <c r="AG11" i="11"/>
  <c r="AE11" i="11"/>
  <c r="AF11" i="11" s="1"/>
  <c r="AC11" i="11"/>
  <c r="AD11" i="11" s="1"/>
  <c r="AA11" i="11"/>
  <c r="AB11" i="11" s="1"/>
  <c r="Z11" i="11"/>
  <c r="Y11" i="11"/>
  <c r="O11" i="11"/>
  <c r="Q11" i="11" s="1"/>
  <c r="L11" i="11"/>
  <c r="M10" i="14" s="1"/>
  <c r="H11" i="11"/>
  <c r="A11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O10" i="11"/>
  <c r="Q10" i="11" s="1"/>
  <c r="L10" i="11"/>
  <c r="M9" i="14" s="1"/>
  <c r="K10" i="11"/>
  <c r="H10" i="11"/>
  <c r="A10" i="11"/>
  <c r="AN9" i="11"/>
  <c r="AM9" i="11"/>
  <c r="AK9" i="11"/>
  <c r="AL9" i="11" s="1"/>
  <c r="AJ9" i="11"/>
  <c r="AI9" i="11"/>
  <c r="AG9" i="11"/>
  <c r="AH9" i="11" s="1"/>
  <c r="AF9" i="11"/>
  <c r="AE9" i="11"/>
  <c r="AC9" i="11"/>
  <c r="AD9" i="11" s="1"/>
  <c r="AB9" i="11"/>
  <c r="AA9" i="11"/>
  <c r="Y9" i="11"/>
  <c r="Z9" i="11" s="1"/>
  <c r="Q9" i="11"/>
  <c r="O9" i="11"/>
  <c r="L9" i="11"/>
  <c r="M8" i="14" s="1"/>
  <c r="K9" i="11"/>
  <c r="H9" i="11"/>
  <c r="A9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Q8" i="11"/>
  <c r="O8" i="11"/>
  <c r="L8" i="11"/>
  <c r="M7" i="14" s="1"/>
  <c r="K8" i="11"/>
  <c r="H8" i="11"/>
  <c r="A8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Q7" i="11"/>
  <c r="O7" i="11"/>
  <c r="L7" i="11"/>
  <c r="M6" i="14" s="1"/>
  <c r="K7" i="11"/>
  <c r="H7" i="11"/>
  <c r="A7" i="11"/>
  <c r="AN6" i="11"/>
  <c r="AM6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Q6" i="11"/>
  <c r="O6" i="11"/>
  <c r="L6" i="11"/>
  <c r="M5" i="14" s="1"/>
  <c r="H6" i="11"/>
  <c r="A6" i="11"/>
  <c r="AM5" i="11"/>
  <c r="AN5" i="11" s="1"/>
  <c r="AK5" i="11"/>
  <c r="AL5" i="11" s="1"/>
  <c r="V42" i="11" s="1"/>
  <c r="AI5" i="11"/>
  <c r="AJ5" i="11" s="1"/>
  <c r="AG5" i="11"/>
  <c r="AH5" i="11" s="1"/>
  <c r="W31" i="11" s="1"/>
  <c r="AE5" i="11"/>
  <c r="AF5" i="11" s="1"/>
  <c r="AC5" i="11"/>
  <c r="AD5" i="11" s="1"/>
  <c r="AA5" i="11"/>
  <c r="AB5" i="11" s="1"/>
  <c r="Y5" i="11"/>
  <c r="Z5" i="11" s="1"/>
  <c r="Q5" i="11"/>
  <c r="O5" i="11"/>
  <c r="L5" i="11"/>
  <c r="M4" i="14" s="1"/>
  <c r="K5" i="11"/>
  <c r="H5" i="11"/>
  <c r="A5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R4" i="11"/>
  <c r="Q4" i="11"/>
  <c r="O4" i="11"/>
  <c r="L4" i="11"/>
  <c r="M3" i="14" s="1"/>
  <c r="K4" i="11"/>
  <c r="H4" i="11"/>
  <c r="A4" i="11"/>
  <c r="AN3" i="11"/>
  <c r="AM3" i="11"/>
  <c r="AL3" i="11"/>
  <c r="AK3" i="11"/>
  <c r="AJ3" i="11"/>
  <c r="AI3" i="11"/>
  <c r="AH3" i="11"/>
  <c r="W33" i="11" s="1"/>
  <c r="AG3" i="11"/>
  <c r="AF3" i="11"/>
  <c r="AE3" i="11"/>
  <c r="AD3" i="11"/>
  <c r="AC3" i="11"/>
  <c r="AB3" i="11"/>
  <c r="AA3" i="11"/>
  <c r="Z3" i="11"/>
  <c r="Y3" i="11"/>
  <c r="H3" i="11"/>
  <c r="A3" i="11"/>
  <c r="H1" i="11"/>
  <c r="Q1" i="11" s="1"/>
  <c r="Q40" i="11" s="1"/>
  <c r="Q54" i="11" s="1"/>
  <c r="F1" i="11"/>
  <c r="O1" i="11" s="1"/>
  <c r="O40" i="11" s="1"/>
  <c r="O54" i="11" s="1"/>
  <c r="N1" i="11"/>
  <c r="N40" i="11" s="1"/>
  <c r="N54" i="11" s="1"/>
  <c r="C1" i="11"/>
  <c r="L1" i="11" s="1"/>
  <c r="L40" i="11" s="1"/>
  <c r="L54" i="11" s="1"/>
  <c r="G60" i="10"/>
  <c r="AN59" i="10"/>
  <c r="AM59" i="10"/>
  <c r="AK59" i="10"/>
  <c r="AL59" i="10" s="1"/>
  <c r="AJ59" i="10"/>
  <c r="AI59" i="10"/>
  <c r="AG59" i="10"/>
  <c r="AH59" i="10" s="1"/>
  <c r="AF59" i="10"/>
  <c r="AE59" i="10"/>
  <c r="AC59" i="10"/>
  <c r="AD59" i="10" s="1"/>
  <c r="AB59" i="10"/>
  <c r="AA59" i="10"/>
  <c r="Y59" i="10"/>
  <c r="Z59" i="10" s="1"/>
  <c r="H59" i="10"/>
  <c r="A59" i="10"/>
  <c r="AM58" i="10"/>
  <c r="AN58" i="10" s="1"/>
  <c r="AL58" i="10"/>
  <c r="AK58" i="10"/>
  <c r="AI58" i="10"/>
  <c r="AJ58" i="10" s="1"/>
  <c r="AH58" i="10"/>
  <c r="AG58" i="10"/>
  <c r="AE58" i="10"/>
  <c r="AF58" i="10" s="1"/>
  <c r="AD58" i="10"/>
  <c r="AC58" i="10"/>
  <c r="AA58" i="10"/>
  <c r="AB58" i="10" s="1"/>
  <c r="Z58" i="10"/>
  <c r="Y58" i="10"/>
  <c r="H58" i="10"/>
  <c r="A58" i="10"/>
  <c r="AN57" i="10"/>
  <c r="AM57" i="10"/>
  <c r="AK57" i="10"/>
  <c r="AL57" i="10" s="1"/>
  <c r="AJ57" i="10"/>
  <c r="AI57" i="10"/>
  <c r="AG57" i="10"/>
  <c r="AH57" i="10" s="1"/>
  <c r="AF57" i="10"/>
  <c r="AE57" i="10"/>
  <c r="AC57" i="10"/>
  <c r="AD57" i="10" s="1"/>
  <c r="AB57" i="10"/>
  <c r="AA57" i="10"/>
  <c r="Y57" i="10"/>
  <c r="Z57" i="10" s="1"/>
  <c r="H57" i="10"/>
  <c r="A57" i="10"/>
  <c r="AM56" i="10"/>
  <c r="AN56" i="10" s="1"/>
  <c r="AL56" i="10"/>
  <c r="AK56" i="10"/>
  <c r="AI56" i="10"/>
  <c r="AJ56" i="10" s="1"/>
  <c r="AH56" i="10"/>
  <c r="AG56" i="10"/>
  <c r="AE56" i="10"/>
  <c r="AF56" i="10" s="1"/>
  <c r="AD56" i="10"/>
  <c r="AC56" i="10"/>
  <c r="AA56" i="10"/>
  <c r="AB56" i="10" s="1"/>
  <c r="Z56" i="10"/>
  <c r="Y56" i="10"/>
  <c r="H56" i="10"/>
  <c r="A56" i="10"/>
  <c r="AN55" i="10"/>
  <c r="AM55" i="10"/>
  <c r="AK55" i="10"/>
  <c r="AL55" i="10" s="1"/>
  <c r="AJ55" i="10"/>
  <c r="AI55" i="10"/>
  <c r="AG55" i="10"/>
  <c r="AH55" i="10" s="1"/>
  <c r="AF55" i="10"/>
  <c r="AE55" i="10"/>
  <c r="AC55" i="10"/>
  <c r="AD55" i="10" s="1"/>
  <c r="AB55" i="10"/>
  <c r="AA55" i="10"/>
  <c r="Y55" i="10"/>
  <c r="Z55" i="10" s="1"/>
  <c r="L55" i="10"/>
  <c r="Q58" i="10" s="1"/>
  <c r="H55" i="10"/>
  <c r="A55" i="10"/>
  <c r="AN54" i="10"/>
  <c r="AM54" i="10"/>
  <c r="AK54" i="10"/>
  <c r="AL54" i="10" s="1"/>
  <c r="AJ54" i="10"/>
  <c r="AI54" i="10"/>
  <c r="AG54" i="10"/>
  <c r="AH54" i="10" s="1"/>
  <c r="AF54" i="10"/>
  <c r="AE54" i="10"/>
  <c r="AC54" i="10"/>
  <c r="AD54" i="10" s="1"/>
  <c r="AB54" i="10"/>
  <c r="AA54" i="10"/>
  <c r="Y54" i="10"/>
  <c r="Z54" i="10" s="1"/>
  <c r="H54" i="10"/>
  <c r="A54" i="10"/>
  <c r="AM53" i="10"/>
  <c r="AN53" i="10" s="1"/>
  <c r="AL53" i="10"/>
  <c r="AK53" i="10"/>
  <c r="AI53" i="10"/>
  <c r="AJ53" i="10" s="1"/>
  <c r="AH53" i="10"/>
  <c r="AG53" i="10"/>
  <c r="AE53" i="10"/>
  <c r="AF53" i="10" s="1"/>
  <c r="AD53" i="10"/>
  <c r="AC53" i="10"/>
  <c r="AA53" i="10"/>
  <c r="AB53" i="10" s="1"/>
  <c r="Z53" i="10"/>
  <c r="Y53" i="10"/>
  <c r="H53" i="10"/>
  <c r="A53" i="10"/>
  <c r="AN52" i="10"/>
  <c r="AM52" i="10"/>
  <c r="AK52" i="10"/>
  <c r="AL52" i="10" s="1"/>
  <c r="AJ52" i="10"/>
  <c r="AI52" i="10"/>
  <c r="AG52" i="10"/>
  <c r="AH52" i="10" s="1"/>
  <c r="AF52" i="10"/>
  <c r="AE52" i="10"/>
  <c r="AC52" i="10"/>
  <c r="AD52" i="10" s="1"/>
  <c r="AB52" i="10"/>
  <c r="AA52" i="10"/>
  <c r="Y52" i="10"/>
  <c r="Z52" i="10" s="1"/>
  <c r="L52" i="10"/>
  <c r="H52" i="10"/>
  <c r="A52" i="10"/>
  <c r="AN51" i="10"/>
  <c r="AM51" i="10"/>
  <c r="AK51" i="10"/>
  <c r="AL51" i="10" s="1"/>
  <c r="AJ51" i="10"/>
  <c r="AI51" i="10"/>
  <c r="AG51" i="10"/>
  <c r="AH51" i="10" s="1"/>
  <c r="AF51" i="10"/>
  <c r="AE51" i="10"/>
  <c r="AC51" i="10"/>
  <c r="AD51" i="10" s="1"/>
  <c r="AB51" i="10"/>
  <c r="AA51" i="10"/>
  <c r="Y51" i="10"/>
  <c r="Z51" i="10" s="1"/>
  <c r="Q51" i="10"/>
  <c r="L51" i="10"/>
  <c r="H51" i="10"/>
  <c r="A51" i="10"/>
  <c r="AN50" i="10"/>
  <c r="AM50" i="10"/>
  <c r="AK50" i="10"/>
  <c r="AL50" i="10" s="1"/>
  <c r="AJ50" i="10"/>
  <c r="AI50" i="10"/>
  <c r="AG50" i="10"/>
  <c r="AH50" i="10" s="1"/>
  <c r="AF50" i="10"/>
  <c r="AE50" i="10"/>
  <c r="AC50" i="10"/>
  <c r="AD50" i="10" s="1"/>
  <c r="AB50" i="10"/>
  <c r="AA50" i="10"/>
  <c r="Y50" i="10"/>
  <c r="Z50" i="10" s="1"/>
  <c r="Q50" i="10"/>
  <c r="L50" i="10"/>
  <c r="H50" i="10"/>
  <c r="A50" i="10"/>
  <c r="AN49" i="10"/>
  <c r="AM49" i="10"/>
  <c r="AK49" i="10"/>
  <c r="AL49" i="10" s="1"/>
  <c r="AJ49" i="10"/>
  <c r="AI49" i="10"/>
  <c r="AG49" i="10"/>
  <c r="AH49" i="10" s="1"/>
  <c r="AF49" i="10"/>
  <c r="AE49" i="10"/>
  <c r="AC49" i="10"/>
  <c r="AD49" i="10" s="1"/>
  <c r="AB49" i="10"/>
  <c r="AA49" i="10"/>
  <c r="Y49" i="10"/>
  <c r="Z49" i="10" s="1"/>
  <c r="Q49" i="10"/>
  <c r="H49" i="10"/>
  <c r="A49" i="10"/>
  <c r="AN48" i="10"/>
  <c r="AM48" i="10"/>
  <c r="AK48" i="10"/>
  <c r="AL48" i="10" s="1"/>
  <c r="AJ48" i="10"/>
  <c r="AI48" i="10"/>
  <c r="AG48" i="10"/>
  <c r="AH48" i="10" s="1"/>
  <c r="AF48" i="10"/>
  <c r="AE48" i="10"/>
  <c r="AC48" i="10"/>
  <c r="AD48" i="10" s="1"/>
  <c r="AB48" i="10"/>
  <c r="AA48" i="10"/>
  <c r="Y48" i="10"/>
  <c r="Z48" i="10" s="1"/>
  <c r="Q48" i="10"/>
  <c r="L48" i="10"/>
  <c r="H48" i="10"/>
  <c r="A48" i="10"/>
  <c r="AN47" i="10"/>
  <c r="AM47" i="10"/>
  <c r="AK47" i="10"/>
  <c r="AL47" i="10" s="1"/>
  <c r="AJ47" i="10"/>
  <c r="AI47" i="10"/>
  <c r="AG47" i="10"/>
  <c r="AH47" i="10" s="1"/>
  <c r="AF47" i="10"/>
  <c r="AE47" i="10"/>
  <c r="AC47" i="10"/>
  <c r="AD47" i="10" s="1"/>
  <c r="AB47" i="10"/>
  <c r="AA47" i="10"/>
  <c r="Y47" i="10"/>
  <c r="Z47" i="10" s="1"/>
  <c r="Q47" i="10"/>
  <c r="L47" i="10"/>
  <c r="H47" i="10"/>
  <c r="A47" i="10"/>
  <c r="AN46" i="10"/>
  <c r="AM46" i="10"/>
  <c r="AK46" i="10"/>
  <c r="AL46" i="10" s="1"/>
  <c r="AJ46" i="10"/>
  <c r="AI46" i="10"/>
  <c r="AG46" i="10"/>
  <c r="AH46" i="10" s="1"/>
  <c r="AF46" i="10"/>
  <c r="AE46" i="10"/>
  <c r="AC46" i="10"/>
  <c r="AD46" i="10" s="1"/>
  <c r="AB46" i="10"/>
  <c r="AA46" i="10"/>
  <c r="Y46" i="10"/>
  <c r="Z46" i="10" s="1"/>
  <c r="Q46" i="10"/>
  <c r="L46" i="10"/>
  <c r="H46" i="10"/>
  <c r="A46" i="10"/>
  <c r="AM45" i="10"/>
  <c r="AN45" i="10" s="1"/>
  <c r="AL45" i="10"/>
  <c r="AK45" i="10"/>
  <c r="AI45" i="10"/>
  <c r="AJ45" i="10" s="1"/>
  <c r="AH45" i="10"/>
  <c r="AG45" i="10"/>
  <c r="AE45" i="10"/>
  <c r="AF45" i="10" s="1"/>
  <c r="AD45" i="10"/>
  <c r="AC45" i="10"/>
  <c r="AA45" i="10"/>
  <c r="AB45" i="10" s="1"/>
  <c r="Z45" i="10"/>
  <c r="Y45" i="10"/>
  <c r="Q45" i="10"/>
  <c r="L45" i="10"/>
  <c r="H45" i="10"/>
  <c r="A45" i="10"/>
  <c r="AN44" i="10"/>
  <c r="AM44" i="10"/>
  <c r="AK44" i="10"/>
  <c r="AL44" i="10" s="1"/>
  <c r="AJ44" i="10"/>
  <c r="AI44" i="10"/>
  <c r="AG44" i="10"/>
  <c r="AH44" i="10" s="1"/>
  <c r="AF44" i="10"/>
  <c r="AE44" i="10"/>
  <c r="AC44" i="10"/>
  <c r="AD44" i="10" s="1"/>
  <c r="AB44" i="10"/>
  <c r="AA44" i="10"/>
  <c r="Y44" i="10"/>
  <c r="Z44" i="10" s="1"/>
  <c r="Q44" i="10"/>
  <c r="L44" i="10"/>
  <c r="H44" i="10"/>
  <c r="A44" i="10"/>
  <c r="AM43" i="10"/>
  <c r="AN43" i="10" s="1"/>
  <c r="AL43" i="10"/>
  <c r="AK43" i="10"/>
  <c r="AI43" i="10"/>
  <c r="AJ43" i="10" s="1"/>
  <c r="AH43" i="10"/>
  <c r="AG43" i="10"/>
  <c r="AE43" i="10"/>
  <c r="AF43" i="10" s="1"/>
  <c r="AD43" i="10"/>
  <c r="AC43" i="10"/>
  <c r="AA43" i="10"/>
  <c r="AB43" i="10" s="1"/>
  <c r="Z43" i="10"/>
  <c r="Y43" i="10"/>
  <c r="Q43" i="10"/>
  <c r="J43" i="10"/>
  <c r="L43" i="10" s="1"/>
  <c r="H43" i="10"/>
  <c r="A43" i="10"/>
  <c r="AM42" i="10"/>
  <c r="AN42" i="10" s="1"/>
  <c r="AL42" i="10"/>
  <c r="AK42" i="10"/>
  <c r="AI42" i="10"/>
  <c r="AJ42" i="10" s="1"/>
  <c r="AH42" i="10"/>
  <c r="AG42" i="10"/>
  <c r="AE42" i="10"/>
  <c r="AF42" i="10" s="1"/>
  <c r="AD42" i="10"/>
  <c r="AC42" i="10"/>
  <c r="AA42" i="10"/>
  <c r="AB42" i="10" s="1"/>
  <c r="Z42" i="10"/>
  <c r="Y42" i="10"/>
  <c r="Q42" i="10"/>
  <c r="H42" i="10"/>
  <c r="A42" i="10"/>
  <c r="AN41" i="10"/>
  <c r="AM41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Q41" i="10"/>
  <c r="H41" i="10"/>
  <c r="A41" i="10"/>
  <c r="AN40" i="10"/>
  <c r="AM40" i="10"/>
  <c r="AK40" i="10"/>
  <c r="AL40" i="10" s="1"/>
  <c r="AJ40" i="10"/>
  <c r="AI40" i="10"/>
  <c r="AG40" i="10"/>
  <c r="AH40" i="10" s="1"/>
  <c r="AF40" i="10"/>
  <c r="AE40" i="10"/>
  <c r="AC40" i="10"/>
  <c r="AD40" i="10" s="1"/>
  <c r="AB40" i="10"/>
  <c r="AA40" i="10"/>
  <c r="Y40" i="10"/>
  <c r="Z40" i="10" s="1"/>
  <c r="H40" i="10"/>
  <c r="A40" i="10"/>
  <c r="AN39" i="10"/>
  <c r="AM39" i="10"/>
  <c r="AK39" i="10"/>
  <c r="AL39" i="10" s="1"/>
  <c r="AJ39" i="10"/>
  <c r="AI39" i="10"/>
  <c r="AG39" i="10"/>
  <c r="AH39" i="10" s="1"/>
  <c r="AF39" i="10"/>
  <c r="AE39" i="10"/>
  <c r="AC39" i="10"/>
  <c r="AD39" i="10" s="1"/>
  <c r="AB39" i="10"/>
  <c r="AA39" i="10"/>
  <c r="Y39" i="10"/>
  <c r="Z39" i="10" s="1"/>
  <c r="H39" i="10"/>
  <c r="A39" i="10"/>
  <c r="AM38" i="10"/>
  <c r="AN38" i="10" s="1"/>
  <c r="AL38" i="10"/>
  <c r="AK38" i="10"/>
  <c r="AI38" i="10"/>
  <c r="AJ38" i="10" s="1"/>
  <c r="AH38" i="10"/>
  <c r="AG38" i="10"/>
  <c r="AE38" i="10"/>
  <c r="AF38" i="10" s="1"/>
  <c r="AD38" i="10"/>
  <c r="AC38" i="10"/>
  <c r="AA38" i="10"/>
  <c r="AB38" i="10" s="1"/>
  <c r="Z38" i="10"/>
  <c r="Y38" i="10"/>
  <c r="H38" i="10"/>
  <c r="A38" i="10"/>
  <c r="AM37" i="10"/>
  <c r="AN37" i="10" s="1"/>
  <c r="AL37" i="10"/>
  <c r="AK37" i="10"/>
  <c r="AI37" i="10"/>
  <c r="AJ37" i="10" s="1"/>
  <c r="AH37" i="10"/>
  <c r="AG37" i="10"/>
  <c r="AE37" i="10"/>
  <c r="AF37" i="10" s="1"/>
  <c r="AD37" i="10"/>
  <c r="AC37" i="10"/>
  <c r="AA37" i="10"/>
  <c r="AB37" i="10" s="1"/>
  <c r="Z37" i="10"/>
  <c r="Y37" i="10"/>
  <c r="H37" i="10"/>
  <c r="A37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Q36" i="10"/>
  <c r="O36" i="10"/>
  <c r="H36" i="10"/>
  <c r="A36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Q35" i="10"/>
  <c r="O35" i="10"/>
  <c r="H35" i="10"/>
  <c r="A35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Q34" i="10"/>
  <c r="O34" i="10"/>
  <c r="H34" i="10"/>
  <c r="A34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Q33" i="10"/>
  <c r="O33" i="10"/>
  <c r="H33" i="10"/>
  <c r="A33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Q32" i="10"/>
  <c r="O32" i="10"/>
  <c r="H32" i="10"/>
  <c r="A32" i="10"/>
  <c r="AN31" i="10"/>
  <c r="AM31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Q31" i="10"/>
  <c r="O31" i="10"/>
  <c r="H31" i="10"/>
  <c r="A31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Q30" i="10"/>
  <c r="O30" i="10"/>
  <c r="H30" i="10"/>
  <c r="A30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Q29" i="10"/>
  <c r="O29" i="10"/>
  <c r="H29" i="10"/>
  <c r="A29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Q28" i="10"/>
  <c r="O28" i="10"/>
  <c r="H28" i="10"/>
  <c r="A28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Q27" i="10"/>
  <c r="O27" i="10"/>
  <c r="H27" i="10"/>
  <c r="A27" i="10"/>
  <c r="AN26" i="10"/>
  <c r="AM26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Q26" i="10"/>
  <c r="O26" i="10"/>
  <c r="H26" i="10"/>
  <c r="A26" i="10"/>
  <c r="AN25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Q25" i="10"/>
  <c r="O25" i="10"/>
  <c r="H25" i="10"/>
  <c r="A25" i="10"/>
  <c r="AN24" i="10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Q24" i="10"/>
  <c r="O24" i="10"/>
  <c r="H24" i="10"/>
  <c r="A24" i="10"/>
  <c r="AN23" i="10"/>
  <c r="AM23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O23" i="10"/>
  <c r="Q23" i="10" s="1"/>
  <c r="H23" i="10"/>
  <c r="A23" i="10"/>
  <c r="AM22" i="10"/>
  <c r="AN22" i="10" s="1"/>
  <c r="AL22" i="10"/>
  <c r="AK22" i="10"/>
  <c r="AI22" i="10"/>
  <c r="AJ22" i="10" s="1"/>
  <c r="AH22" i="10"/>
  <c r="AG22" i="10"/>
  <c r="AE22" i="10"/>
  <c r="AF22" i="10" s="1"/>
  <c r="AD22" i="10"/>
  <c r="AC22" i="10"/>
  <c r="AA22" i="10"/>
  <c r="AB22" i="10" s="1"/>
  <c r="Z22" i="10"/>
  <c r="Y22" i="10"/>
  <c r="Q22" i="10"/>
  <c r="O22" i="10"/>
  <c r="H22" i="10"/>
  <c r="A22" i="10"/>
  <c r="AM21" i="10"/>
  <c r="AN21" i="10" s="1"/>
  <c r="AL21" i="10"/>
  <c r="AK21" i="10"/>
  <c r="AI21" i="10"/>
  <c r="AJ21" i="10" s="1"/>
  <c r="AH21" i="10"/>
  <c r="AG21" i="10"/>
  <c r="AE21" i="10"/>
  <c r="AF21" i="10" s="1"/>
  <c r="AD21" i="10"/>
  <c r="AC21" i="10"/>
  <c r="AA21" i="10"/>
  <c r="AB21" i="10" s="1"/>
  <c r="Z21" i="10"/>
  <c r="Y21" i="10"/>
  <c r="O21" i="10"/>
  <c r="Q21" i="10" s="1"/>
  <c r="H21" i="10"/>
  <c r="A21" i="10"/>
  <c r="AM20" i="10"/>
  <c r="AN20" i="10" s="1"/>
  <c r="AK20" i="10"/>
  <c r="AL20" i="10" s="1"/>
  <c r="AJ20" i="10"/>
  <c r="AI20" i="10"/>
  <c r="AG20" i="10"/>
  <c r="AH20" i="10" s="1"/>
  <c r="AE20" i="10"/>
  <c r="AF20" i="10" s="1"/>
  <c r="AC20" i="10"/>
  <c r="AD20" i="10" s="1"/>
  <c r="AB20" i="10"/>
  <c r="AA20" i="10"/>
  <c r="Y20" i="10"/>
  <c r="Z20" i="10" s="1"/>
  <c r="P20" i="10"/>
  <c r="Q20" i="10" s="1"/>
  <c r="H20" i="10"/>
  <c r="A20" i="10"/>
  <c r="AN19" i="10"/>
  <c r="AM19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Q19" i="10"/>
  <c r="P19" i="10"/>
  <c r="H19" i="10"/>
  <c r="A19" i="10"/>
  <c r="AN18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P18" i="10"/>
  <c r="Q18" i="10" s="1"/>
  <c r="H18" i="10"/>
  <c r="A18" i="10"/>
  <c r="AM17" i="10"/>
  <c r="AN17" i="10" s="1"/>
  <c r="AL17" i="10"/>
  <c r="AK17" i="10"/>
  <c r="AI17" i="10"/>
  <c r="AJ17" i="10" s="1"/>
  <c r="AH17" i="10"/>
  <c r="AG17" i="10"/>
  <c r="AE17" i="10"/>
  <c r="AF17" i="10" s="1"/>
  <c r="AD17" i="10"/>
  <c r="AC17" i="10"/>
  <c r="AA17" i="10"/>
  <c r="AB17" i="10" s="1"/>
  <c r="Z17" i="10"/>
  <c r="Y17" i="10"/>
  <c r="Q17" i="10"/>
  <c r="P17" i="10"/>
  <c r="H17" i="10"/>
  <c r="A17" i="10"/>
  <c r="AM16" i="10"/>
  <c r="AN16" i="10" s="1"/>
  <c r="AK16" i="10"/>
  <c r="AL16" i="10" s="1"/>
  <c r="AI16" i="10"/>
  <c r="AJ16" i="10" s="1"/>
  <c r="AH16" i="10"/>
  <c r="AG16" i="10"/>
  <c r="AE16" i="10"/>
  <c r="AF16" i="10" s="1"/>
  <c r="AC16" i="10"/>
  <c r="AD16" i="10" s="1"/>
  <c r="AA16" i="10"/>
  <c r="AB16" i="10" s="1"/>
  <c r="Z16" i="10"/>
  <c r="Y16" i="10"/>
  <c r="P16" i="10"/>
  <c r="J42" i="10" s="1"/>
  <c r="L42" i="10" s="1"/>
  <c r="L16" i="10"/>
  <c r="L15" i="14" s="1"/>
  <c r="H16" i="10"/>
  <c r="A16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P15" i="10"/>
  <c r="J41" i="10" s="1"/>
  <c r="L41" i="10" s="1"/>
  <c r="Q52" i="10" s="1"/>
  <c r="L15" i="10"/>
  <c r="L14" i="14" s="1"/>
  <c r="K15" i="10"/>
  <c r="H15" i="10"/>
  <c r="A15" i="10"/>
  <c r="AN14" i="10"/>
  <c r="AM14" i="10"/>
  <c r="AK14" i="10"/>
  <c r="AL14" i="10" s="1"/>
  <c r="AJ14" i="10"/>
  <c r="AI14" i="10"/>
  <c r="AG14" i="10"/>
  <c r="AH14" i="10" s="1"/>
  <c r="AF14" i="10"/>
  <c r="AE14" i="10"/>
  <c r="AC14" i="10"/>
  <c r="AD14" i="10" s="1"/>
  <c r="AB14" i="10"/>
  <c r="AA14" i="10"/>
  <c r="Y14" i="10"/>
  <c r="Z14" i="10" s="1"/>
  <c r="Q14" i="10"/>
  <c r="O14" i="10"/>
  <c r="L14" i="10"/>
  <c r="L13" i="14" s="1"/>
  <c r="H14" i="10"/>
  <c r="A14" i="10"/>
  <c r="AM13" i="10"/>
  <c r="AN13" i="10" s="1"/>
  <c r="AK13" i="10"/>
  <c r="AL13" i="10" s="1"/>
  <c r="AJ13" i="10"/>
  <c r="AI13" i="10"/>
  <c r="AG13" i="10"/>
  <c r="AH13" i="10" s="1"/>
  <c r="AE13" i="10"/>
  <c r="AF13" i="10" s="1"/>
  <c r="AC13" i="10"/>
  <c r="AD13" i="10" s="1"/>
  <c r="AB13" i="10"/>
  <c r="AA13" i="10"/>
  <c r="Y13" i="10"/>
  <c r="Z13" i="10" s="1"/>
  <c r="O13" i="10"/>
  <c r="Q13" i="10" s="1"/>
  <c r="K13" i="10"/>
  <c r="L13" i="10" s="1"/>
  <c r="L12" i="14" s="1"/>
  <c r="H13" i="10"/>
  <c r="A13" i="10"/>
  <c r="AM12" i="10"/>
  <c r="AN12" i="10" s="1"/>
  <c r="AK12" i="10"/>
  <c r="AL12" i="10" s="1"/>
  <c r="AI12" i="10"/>
  <c r="AJ12" i="10" s="1"/>
  <c r="AH12" i="10"/>
  <c r="AG12" i="10"/>
  <c r="AE12" i="10"/>
  <c r="AF12" i="10" s="1"/>
  <c r="AC12" i="10"/>
  <c r="AD12" i="10" s="1"/>
  <c r="AA12" i="10"/>
  <c r="AB12" i="10" s="1"/>
  <c r="Z12" i="10"/>
  <c r="Y12" i="10"/>
  <c r="O12" i="10"/>
  <c r="Q12" i="10" s="1"/>
  <c r="K12" i="10"/>
  <c r="L12" i="10" s="1"/>
  <c r="L11" i="14" s="1"/>
  <c r="H12" i="10"/>
  <c r="A12" i="10"/>
  <c r="AM11" i="10"/>
  <c r="AN11" i="10" s="1"/>
  <c r="AK11" i="10"/>
  <c r="AL11" i="10" s="1"/>
  <c r="AI11" i="10"/>
  <c r="AJ11" i="10" s="1"/>
  <c r="AH11" i="10"/>
  <c r="AG11" i="10"/>
  <c r="AE11" i="10"/>
  <c r="AF11" i="10" s="1"/>
  <c r="AC11" i="10"/>
  <c r="AD11" i="10" s="1"/>
  <c r="AA11" i="10"/>
  <c r="AB11" i="10" s="1"/>
  <c r="Z11" i="10"/>
  <c r="Y11" i="10"/>
  <c r="O11" i="10"/>
  <c r="Q11" i="10" s="1"/>
  <c r="L11" i="10"/>
  <c r="L10" i="14" s="1"/>
  <c r="H11" i="10"/>
  <c r="A11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O10" i="10"/>
  <c r="Q10" i="10" s="1"/>
  <c r="L10" i="10"/>
  <c r="L9" i="14" s="1"/>
  <c r="K10" i="10"/>
  <c r="H10" i="10"/>
  <c r="A10" i="10"/>
  <c r="AN9" i="10"/>
  <c r="AM9" i="10"/>
  <c r="AK9" i="10"/>
  <c r="AL9" i="10" s="1"/>
  <c r="AJ9" i="10"/>
  <c r="AI9" i="10"/>
  <c r="AG9" i="10"/>
  <c r="AH9" i="10" s="1"/>
  <c r="AF9" i="10"/>
  <c r="AE9" i="10"/>
  <c r="AC9" i="10"/>
  <c r="AD9" i="10" s="1"/>
  <c r="AB9" i="10"/>
  <c r="AA9" i="10"/>
  <c r="Y9" i="10"/>
  <c r="Z9" i="10" s="1"/>
  <c r="Q9" i="10"/>
  <c r="O9" i="10"/>
  <c r="L9" i="10"/>
  <c r="L8" i="14" s="1"/>
  <c r="K9" i="10"/>
  <c r="H9" i="10"/>
  <c r="A9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Q8" i="10"/>
  <c r="O8" i="10"/>
  <c r="L8" i="10"/>
  <c r="L7" i="14" s="1"/>
  <c r="K8" i="10"/>
  <c r="H8" i="10"/>
  <c r="A8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Q7" i="10"/>
  <c r="O7" i="10"/>
  <c r="L7" i="10"/>
  <c r="L6" i="14" s="1"/>
  <c r="K7" i="10"/>
  <c r="H7" i="10"/>
  <c r="A7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Q6" i="10"/>
  <c r="O6" i="10"/>
  <c r="L6" i="10"/>
  <c r="L5" i="14" s="1"/>
  <c r="H6" i="10"/>
  <c r="A6" i="10"/>
  <c r="AM5" i="10"/>
  <c r="AN5" i="10" s="1"/>
  <c r="AK5" i="10"/>
  <c r="AL5" i="10" s="1"/>
  <c r="AI5" i="10"/>
  <c r="AJ5" i="10" s="1"/>
  <c r="AG5" i="10"/>
  <c r="AH5" i="10" s="1"/>
  <c r="W31" i="10" s="1"/>
  <c r="AE5" i="10"/>
  <c r="AF5" i="10" s="1"/>
  <c r="AC5" i="10"/>
  <c r="AD5" i="10" s="1"/>
  <c r="AA5" i="10"/>
  <c r="AB5" i="10" s="1"/>
  <c r="Y5" i="10"/>
  <c r="Z5" i="10" s="1"/>
  <c r="Q5" i="10"/>
  <c r="O5" i="10"/>
  <c r="L5" i="10"/>
  <c r="L4" i="14" s="1"/>
  <c r="K5" i="10"/>
  <c r="H5" i="10"/>
  <c r="A5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R4" i="10"/>
  <c r="Q4" i="10"/>
  <c r="O4" i="10"/>
  <c r="L4" i="10"/>
  <c r="K4" i="10"/>
  <c r="H4" i="10"/>
  <c r="A4" i="10"/>
  <c r="AN3" i="10"/>
  <c r="AM3" i="10"/>
  <c r="AL3" i="10"/>
  <c r="AK3" i="10"/>
  <c r="AJ3" i="10"/>
  <c r="AI3" i="10"/>
  <c r="AH3" i="10"/>
  <c r="W33" i="10" s="1"/>
  <c r="AG3" i="10"/>
  <c r="AF3" i="10"/>
  <c r="AE3" i="10"/>
  <c r="AD3" i="10"/>
  <c r="AC3" i="10"/>
  <c r="AB3" i="10"/>
  <c r="AA3" i="10"/>
  <c r="Z3" i="10"/>
  <c r="Y3" i="10"/>
  <c r="H3" i="10"/>
  <c r="A3" i="10"/>
  <c r="H1" i="10"/>
  <c r="Q1" i="10" s="1"/>
  <c r="Q40" i="10" s="1"/>
  <c r="Q54" i="10" s="1"/>
  <c r="F1" i="10"/>
  <c r="O1" i="10" s="1"/>
  <c r="O40" i="10" s="1"/>
  <c r="O54" i="10" s="1"/>
  <c r="N1" i="10"/>
  <c r="N40" i="10" s="1"/>
  <c r="N54" i="10" s="1"/>
  <c r="C1" i="10"/>
  <c r="L1" i="10" s="1"/>
  <c r="L40" i="10" s="1"/>
  <c r="L54" i="10" s="1"/>
  <c r="G60" i="9"/>
  <c r="AN59" i="9"/>
  <c r="AM59" i="9"/>
  <c r="AK59" i="9"/>
  <c r="AL59" i="9" s="1"/>
  <c r="AJ59" i="9"/>
  <c r="AI59" i="9"/>
  <c r="AG59" i="9"/>
  <c r="AH59" i="9" s="1"/>
  <c r="AF59" i="9"/>
  <c r="AE59" i="9"/>
  <c r="AC59" i="9"/>
  <c r="AD59" i="9" s="1"/>
  <c r="AB59" i="9"/>
  <c r="AA59" i="9"/>
  <c r="Y59" i="9"/>
  <c r="Z59" i="9" s="1"/>
  <c r="H59" i="9"/>
  <c r="A59" i="9"/>
  <c r="AM58" i="9"/>
  <c r="AN58" i="9" s="1"/>
  <c r="AL58" i="9"/>
  <c r="AK58" i="9"/>
  <c r="AI58" i="9"/>
  <c r="AJ58" i="9" s="1"/>
  <c r="AH58" i="9"/>
  <c r="AG58" i="9"/>
  <c r="AE58" i="9"/>
  <c r="AF58" i="9" s="1"/>
  <c r="AD58" i="9"/>
  <c r="AC58" i="9"/>
  <c r="AA58" i="9"/>
  <c r="AB58" i="9" s="1"/>
  <c r="Z58" i="9"/>
  <c r="Y58" i="9"/>
  <c r="H58" i="9"/>
  <c r="A58" i="9"/>
  <c r="AN57" i="9"/>
  <c r="AM57" i="9"/>
  <c r="AK57" i="9"/>
  <c r="AL57" i="9" s="1"/>
  <c r="AJ57" i="9"/>
  <c r="AI57" i="9"/>
  <c r="AG57" i="9"/>
  <c r="AH57" i="9" s="1"/>
  <c r="AF57" i="9"/>
  <c r="AE57" i="9"/>
  <c r="AC57" i="9"/>
  <c r="AD57" i="9" s="1"/>
  <c r="AB57" i="9"/>
  <c r="AA57" i="9"/>
  <c r="Y57" i="9"/>
  <c r="Z57" i="9" s="1"/>
  <c r="H57" i="9"/>
  <c r="A57" i="9"/>
  <c r="AM56" i="9"/>
  <c r="AN56" i="9" s="1"/>
  <c r="AL56" i="9"/>
  <c r="AK56" i="9"/>
  <c r="AI56" i="9"/>
  <c r="AJ56" i="9" s="1"/>
  <c r="AH56" i="9"/>
  <c r="AG56" i="9"/>
  <c r="AE56" i="9"/>
  <c r="AF56" i="9" s="1"/>
  <c r="AD56" i="9"/>
  <c r="AC56" i="9"/>
  <c r="AA56" i="9"/>
  <c r="AB56" i="9" s="1"/>
  <c r="Z56" i="9"/>
  <c r="Y56" i="9"/>
  <c r="H56" i="9"/>
  <c r="A56" i="9"/>
  <c r="AN55" i="9"/>
  <c r="AM55" i="9"/>
  <c r="AK55" i="9"/>
  <c r="AL55" i="9" s="1"/>
  <c r="AJ55" i="9"/>
  <c r="AI55" i="9"/>
  <c r="AG55" i="9"/>
  <c r="AH55" i="9" s="1"/>
  <c r="AF55" i="9"/>
  <c r="AE55" i="9"/>
  <c r="AC55" i="9"/>
  <c r="AD55" i="9" s="1"/>
  <c r="AB55" i="9"/>
  <c r="AA55" i="9"/>
  <c r="Y55" i="9"/>
  <c r="Z55" i="9" s="1"/>
  <c r="L55" i="9"/>
  <c r="Q58" i="9" s="1"/>
  <c r="H55" i="9"/>
  <c r="A55" i="9"/>
  <c r="AN54" i="9"/>
  <c r="AM54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H54" i="9"/>
  <c r="A54" i="9"/>
  <c r="AN53" i="9"/>
  <c r="AM53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H53" i="9"/>
  <c r="A53" i="9"/>
  <c r="AN52" i="9"/>
  <c r="AM52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L52" i="9"/>
  <c r="H52" i="9"/>
  <c r="A52" i="9"/>
  <c r="AN51" i="9"/>
  <c r="AM51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Q51" i="9"/>
  <c r="L51" i="9"/>
  <c r="H51" i="9"/>
  <c r="A51" i="9"/>
  <c r="AN50" i="9"/>
  <c r="AM50" i="9"/>
  <c r="AL50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Q50" i="9"/>
  <c r="L50" i="9"/>
  <c r="H50" i="9"/>
  <c r="A50" i="9"/>
  <c r="AN49" i="9"/>
  <c r="AM49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Q49" i="9"/>
  <c r="L49" i="9"/>
  <c r="H49" i="9"/>
  <c r="A49" i="9"/>
  <c r="AN48" i="9"/>
  <c r="AM48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Y48" i="9"/>
  <c r="Q48" i="9"/>
  <c r="L48" i="9"/>
  <c r="H48" i="9"/>
  <c r="A48" i="9"/>
  <c r="AN47" i="9"/>
  <c r="AM47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Y47" i="9"/>
  <c r="Q47" i="9"/>
  <c r="L47" i="9"/>
  <c r="H47" i="9"/>
  <c r="A47" i="9"/>
  <c r="AN46" i="9"/>
  <c r="AM46" i="9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Q46" i="9"/>
  <c r="L46" i="9"/>
  <c r="H46" i="9"/>
  <c r="A46" i="9"/>
  <c r="AM45" i="9"/>
  <c r="AN45" i="9" s="1"/>
  <c r="AL45" i="9"/>
  <c r="AK45" i="9"/>
  <c r="AI45" i="9"/>
  <c r="AJ45" i="9" s="1"/>
  <c r="AH45" i="9"/>
  <c r="AG45" i="9"/>
  <c r="AE45" i="9"/>
  <c r="AF45" i="9" s="1"/>
  <c r="AD45" i="9"/>
  <c r="AC45" i="9"/>
  <c r="AA45" i="9"/>
  <c r="AB45" i="9" s="1"/>
  <c r="Z45" i="9"/>
  <c r="Y45" i="9"/>
  <c r="Q45" i="9"/>
  <c r="L45" i="9"/>
  <c r="H45" i="9"/>
  <c r="A45" i="9"/>
  <c r="AN44" i="9"/>
  <c r="AM44" i="9"/>
  <c r="AK44" i="9"/>
  <c r="AL44" i="9" s="1"/>
  <c r="AJ44" i="9"/>
  <c r="AI44" i="9"/>
  <c r="AG44" i="9"/>
  <c r="AH44" i="9" s="1"/>
  <c r="AF44" i="9"/>
  <c r="AE44" i="9"/>
  <c r="AC44" i="9"/>
  <c r="AD44" i="9" s="1"/>
  <c r="AB44" i="9"/>
  <c r="AA44" i="9"/>
  <c r="Y44" i="9"/>
  <c r="Z44" i="9" s="1"/>
  <c r="Q44" i="9"/>
  <c r="L44" i="9"/>
  <c r="H44" i="9"/>
  <c r="A44" i="9"/>
  <c r="AM43" i="9"/>
  <c r="AN43" i="9" s="1"/>
  <c r="AL43" i="9"/>
  <c r="AK43" i="9"/>
  <c r="AI43" i="9"/>
  <c r="AJ43" i="9" s="1"/>
  <c r="AH43" i="9"/>
  <c r="AG43" i="9"/>
  <c r="AE43" i="9"/>
  <c r="AF43" i="9" s="1"/>
  <c r="AD43" i="9"/>
  <c r="AC43" i="9"/>
  <c r="AA43" i="9"/>
  <c r="AB43" i="9" s="1"/>
  <c r="Z43" i="9"/>
  <c r="Y43" i="9"/>
  <c r="Q43" i="9"/>
  <c r="J43" i="9"/>
  <c r="L43" i="9" s="1"/>
  <c r="H43" i="9"/>
  <c r="A43" i="9"/>
  <c r="AM42" i="9"/>
  <c r="AN42" i="9" s="1"/>
  <c r="AL42" i="9"/>
  <c r="AK42" i="9"/>
  <c r="AI42" i="9"/>
  <c r="AJ42" i="9" s="1"/>
  <c r="AH42" i="9"/>
  <c r="AG42" i="9"/>
  <c r="AE42" i="9"/>
  <c r="AF42" i="9" s="1"/>
  <c r="AD42" i="9"/>
  <c r="AC42" i="9"/>
  <c r="AA42" i="9"/>
  <c r="AB42" i="9" s="1"/>
  <c r="Z42" i="9"/>
  <c r="Y42" i="9"/>
  <c r="Q42" i="9"/>
  <c r="H42" i="9"/>
  <c r="A42" i="9"/>
  <c r="AN41" i="9"/>
  <c r="AM41" i="9"/>
  <c r="AL41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Q41" i="9"/>
  <c r="H41" i="9"/>
  <c r="A41" i="9"/>
  <c r="AN40" i="9"/>
  <c r="AM40" i="9"/>
  <c r="AK40" i="9"/>
  <c r="AL40" i="9" s="1"/>
  <c r="AJ40" i="9"/>
  <c r="AI40" i="9"/>
  <c r="AG40" i="9"/>
  <c r="AH40" i="9" s="1"/>
  <c r="AF40" i="9"/>
  <c r="AE40" i="9"/>
  <c r="AC40" i="9"/>
  <c r="AD40" i="9" s="1"/>
  <c r="AB40" i="9"/>
  <c r="AA40" i="9"/>
  <c r="Y40" i="9"/>
  <c r="Z40" i="9" s="1"/>
  <c r="H40" i="9"/>
  <c r="A40" i="9"/>
  <c r="AN39" i="9"/>
  <c r="AM39" i="9"/>
  <c r="AK39" i="9"/>
  <c r="AL39" i="9" s="1"/>
  <c r="AJ39" i="9"/>
  <c r="AI39" i="9"/>
  <c r="AG39" i="9"/>
  <c r="AH39" i="9" s="1"/>
  <c r="AF39" i="9"/>
  <c r="AE39" i="9"/>
  <c r="AC39" i="9"/>
  <c r="AD39" i="9" s="1"/>
  <c r="AB39" i="9"/>
  <c r="AA39" i="9"/>
  <c r="Y39" i="9"/>
  <c r="Z39" i="9" s="1"/>
  <c r="H39" i="9"/>
  <c r="A39" i="9"/>
  <c r="AM38" i="9"/>
  <c r="AN38" i="9" s="1"/>
  <c r="AL38" i="9"/>
  <c r="AK38" i="9"/>
  <c r="AI38" i="9"/>
  <c r="AJ38" i="9" s="1"/>
  <c r="AH38" i="9"/>
  <c r="AG38" i="9"/>
  <c r="AE38" i="9"/>
  <c r="AF38" i="9" s="1"/>
  <c r="AD38" i="9"/>
  <c r="AC38" i="9"/>
  <c r="AA38" i="9"/>
  <c r="AB38" i="9" s="1"/>
  <c r="Z38" i="9"/>
  <c r="Y38" i="9"/>
  <c r="H38" i="9"/>
  <c r="A38" i="9"/>
  <c r="AM37" i="9"/>
  <c r="AN37" i="9" s="1"/>
  <c r="AL37" i="9"/>
  <c r="AK37" i="9"/>
  <c r="AI37" i="9"/>
  <c r="AJ37" i="9" s="1"/>
  <c r="AH37" i="9"/>
  <c r="AG37" i="9"/>
  <c r="AE37" i="9"/>
  <c r="AF37" i="9" s="1"/>
  <c r="AD37" i="9"/>
  <c r="AC37" i="9"/>
  <c r="AA37" i="9"/>
  <c r="AB37" i="9" s="1"/>
  <c r="Z37" i="9"/>
  <c r="Y37" i="9"/>
  <c r="H37" i="9"/>
  <c r="A37" i="9"/>
  <c r="AN36" i="9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Q36" i="9"/>
  <c r="O36" i="9"/>
  <c r="H36" i="9"/>
  <c r="A36" i="9"/>
  <c r="AN35" i="9"/>
  <c r="AM35" i="9"/>
  <c r="AL35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Q35" i="9"/>
  <c r="O35" i="9"/>
  <c r="H35" i="9"/>
  <c r="A35" i="9"/>
  <c r="AN34" i="9"/>
  <c r="AM34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Q34" i="9"/>
  <c r="O34" i="9"/>
  <c r="H34" i="9"/>
  <c r="A34" i="9"/>
  <c r="AN33" i="9"/>
  <c r="AM33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Q33" i="9"/>
  <c r="O33" i="9"/>
  <c r="H33" i="9"/>
  <c r="A33" i="9"/>
  <c r="AN32" i="9"/>
  <c r="AM32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Q32" i="9"/>
  <c r="O32" i="9"/>
  <c r="H32" i="9"/>
  <c r="A32" i="9"/>
  <c r="AN31" i="9"/>
  <c r="AM31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Y31" i="9"/>
  <c r="Q31" i="9"/>
  <c r="O31" i="9"/>
  <c r="H31" i="9"/>
  <c r="A31" i="9"/>
  <c r="AN30" i="9"/>
  <c r="AM30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Y30" i="9"/>
  <c r="Z30" i="9" s="1"/>
  <c r="O30" i="9"/>
  <c r="Q30" i="9" s="1"/>
  <c r="H30" i="9"/>
  <c r="A30" i="9"/>
  <c r="AM29" i="9"/>
  <c r="AN29" i="9" s="1"/>
  <c r="AL29" i="9"/>
  <c r="AK29" i="9"/>
  <c r="AI29" i="9"/>
  <c r="AJ29" i="9" s="1"/>
  <c r="AH29" i="9"/>
  <c r="AG29" i="9"/>
  <c r="AE29" i="9"/>
  <c r="AF29" i="9" s="1"/>
  <c r="AD29" i="9"/>
  <c r="AC29" i="9"/>
  <c r="AA29" i="9"/>
  <c r="AB29" i="9" s="1"/>
  <c r="Z29" i="9"/>
  <c r="Y29" i="9"/>
  <c r="O29" i="9"/>
  <c r="Q29" i="9" s="1"/>
  <c r="H29" i="9"/>
  <c r="A29" i="9"/>
  <c r="AM28" i="9"/>
  <c r="AN28" i="9" s="1"/>
  <c r="AL28" i="9"/>
  <c r="AK28" i="9"/>
  <c r="AI28" i="9"/>
  <c r="AJ28" i="9" s="1"/>
  <c r="AH28" i="9"/>
  <c r="AG28" i="9"/>
  <c r="AE28" i="9"/>
  <c r="AF28" i="9" s="1"/>
  <c r="AD28" i="9"/>
  <c r="AC28" i="9"/>
  <c r="AA28" i="9"/>
  <c r="AB28" i="9" s="1"/>
  <c r="Z28" i="9"/>
  <c r="Y28" i="9"/>
  <c r="Q28" i="9"/>
  <c r="O28" i="9"/>
  <c r="H28" i="9"/>
  <c r="A28" i="9"/>
  <c r="AN27" i="9"/>
  <c r="AM27" i="9"/>
  <c r="AK27" i="9"/>
  <c r="AL27" i="9" s="1"/>
  <c r="AJ27" i="9"/>
  <c r="AI27" i="9"/>
  <c r="AG27" i="9"/>
  <c r="AH27" i="9" s="1"/>
  <c r="AF27" i="9"/>
  <c r="AE27" i="9"/>
  <c r="AC27" i="9"/>
  <c r="AD27" i="9" s="1"/>
  <c r="AB27" i="9"/>
  <c r="AA27" i="9"/>
  <c r="Y27" i="9"/>
  <c r="Z27" i="9" s="1"/>
  <c r="O27" i="9"/>
  <c r="Q27" i="9" s="1"/>
  <c r="H27" i="9"/>
  <c r="A27" i="9"/>
  <c r="AN26" i="9"/>
  <c r="AM26" i="9"/>
  <c r="AK26" i="9"/>
  <c r="AL26" i="9" s="1"/>
  <c r="AJ26" i="9"/>
  <c r="AI26" i="9"/>
  <c r="AG26" i="9"/>
  <c r="AH26" i="9" s="1"/>
  <c r="AF26" i="9"/>
  <c r="AE26" i="9"/>
  <c r="AC26" i="9"/>
  <c r="AD26" i="9" s="1"/>
  <c r="AB26" i="9"/>
  <c r="AA26" i="9"/>
  <c r="Y26" i="9"/>
  <c r="Z26" i="9" s="1"/>
  <c r="O26" i="9"/>
  <c r="Q26" i="9" s="1"/>
  <c r="H26" i="9"/>
  <c r="A26" i="9"/>
  <c r="AN25" i="9"/>
  <c r="AM25" i="9"/>
  <c r="AK25" i="9"/>
  <c r="AL25" i="9" s="1"/>
  <c r="AJ25" i="9"/>
  <c r="AI25" i="9"/>
  <c r="AG25" i="9"/>
  <c r="AH25" i="9" s="1"/>
  <c r="AF25" i="9"/>
  <c r="AE25" i="9"/>
  <c r="AC25" i="9"/>
  <c r="AD25" i="9" s="1"/>
  <c r="AB25" i="9"/>
  <c r="AA25" i="9"/>
  <c r="Y25" i="9"/>
  <c r="Z25" i="9" s="1"/>
  <c r="O25" i="9"/>
  <c r="Q25" i="9" s="1"/>
  <c r="H25" i="9"/>
  <c r="A25" i="9"/>
  <c r="AN24" i="9"/>
  <c r="AM24" i="9"/>
  <c r="AK24" i="9"/>
  <c r="AL24" i="9" s="1"/>
  <c r="AJ24" i="9"/>
  <c r="AI24" i="9"/>
  <c r="AG24" i="9"/>
  <c r="AH24" i="9" s="1"/>
  <c r="AF24" i="9"/>
  <c r="AE24" i="9"/>
  <c r="AC24" i="9"/>
  <c r="AD24" i="9" s="1"/>
  <c r="AB24" i="9"/>
  <c r="AA24" i="9"/>
  <c r="Y24" i="9"/>
  <c r="Z24" i="9" s="1"/>
  <c r="Q24" i="9"/>
  <c r="O24" i="9"/>
  <c r="H24" i="9"/>
  <c r="A24" i="9"/>
  <c r="AN23" i="9"/>
  <c r="AM23" i="9"/>
  <c r="AK23" i="9"/>
  <c r="AL23" i="9" s="1"/>
  <c r="AJ23" i="9"/>
  <c r="AI23" i="9"/>
  <c r="AG23" i="9"/>
  <c r="AH23" i="9" s="1"/>
  <c r="AF23" i="9"/>
  <c r="AE23" i="9"/>
  <c r="AC23" i="9"/>
  <c r="AD23" i="9" s="1"/>
  <c r="AB23" i="9"/>
  <c r="AA23" i="9"/>
  <c r="Y23" i="9"/>
  <c r="Z23" i="9" s="1"/>
  <c r="Q23" i="9"/>
  <c r="O23" i="9"/>
  <c r="H23" i="9"/>
  <c r="A23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Q22" i="9"/>
  <c r="O22" i="9"/>
  <c r="H22" i="9"/>
  <c r="A22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O21" i="9"/>
  <c r="Q21" i="9" s="1"/>
  <c r="H21" i="9"/>
  <c r="A21" i="9"/>
  <c r="AN20" i="9"/>
  <c r="AM20" i="9"/>
  <c r="AK20" i="9"/>
  <c r="AL20" i="9" s="1"/>
  <c r="AI20" i="9"/>
  <c r="AJ20" i="9" s="1"/>
  <c r="AG20" i="9"/>
  <c r="AH20" i="9" s="1"/>
  <c r="AF20" i="9"/>
  <c r="AE20" i="9"/>
  <c r="AC20" i="9"/>
  <c r="AD20" i="9" s="1"/>
  <c r="AA20" i="9"/>
  <c r="AB20" i="9" s="1"/>
  <c r="Y20" i="9"/>
  <c r="Z20" i="9" s="1"/>
  <c r="Q20" i="9"/>
  <c r="P20" i="9"/>
  <c r="H20" i="9"/>
  <c r="A20" i="9"/>
  <c r="AN19" i="9"/>
  <c r="AM19" i="9"/>
  <c r="AK19" i="9"/>
  <c r="AL19" i="9" s="1"/>
  <c r="AJ19" i="9"/>
  <c r="AI19" i="9"/>
  <c r="AG19" i="9"/>
  <c r="AH19" i="9" s="1"/>
  <c r="AF19" i="9"/>
  <c r="AE19" i="9"/>
  <c r="AC19" i="9"/>
  <c r="AD19" i="9" s="1"/>
  <c r="AB19" i="9"/>
  <c r="AA19" i="9"/>
  <c r="Y19" i="9"/>
  <c r="Z19" i="9" s="1"/>
  <c r="Q19" i="9"/>
  <c r="P19" i="9"/>
  <c r="H19" i="9"/>
  <c r="A19" i="9"/>
  <c r="AN18" i="9"/>
  <c r="AM18" i="9"/>
  <c r="AK18" i="9"/>
  <c r="AL18" i="9" s="1"/>
  <c r="AJ18" i="9"/>
  <c r="AI18" i="9"/>
  <c r="AG18" i="9"/>
  <c r="AH18" i="9" s="1"/>
  <c r="AF18" i="9"/>
  <c r="AE18" i="9"/>
  <c r="AC18" i="9"/>
  <c r="AD18" i="9" s="1"/>
  <c r="AB18" i="9"/>
  <c r="AA18" i="9"/>
  <c r="Y18" i="9"/>
  <c r="Z18" i="9" s="1"/>
  <c r="Q18" i="9"/>
  <c r="P18" i="9"/>
  <c r="H18" i="9"/>
  <c r="A18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Q17" i="9"/>
  <c r="P17" i="9"/>
  <c r="H17" i="9"/>
  <c r="A17" i="9"/>
  <c r="AM16" i="9"/>
  <c r="AN16" i="9" s="1"/>
  <c r="AL16" i="9"/>
  <c r="AK16" i="9"/>
  <c r="AI16" i="9"/>
  <c r="AJ16" i="9" s="1"/>
  <c r="AG16" i="9"/>
  <c r="AH16" i="9" s="1"/>
  <c r="AE16" i="9"/>
  <c r="AF16" i="9" s="1"/>
  <c r="AD16" i="9"/>
  <c r="AC16" i="9"/>
  <c r="AA16" i="9"/>
  <c r="AB16" i="9" s="1"/>
  <c r="Y16" i="9"/>
  <c r="Z16" i="9" s="1"/>
  <c r="Q16" i="9"/>
  <c r="P16" i="9"/>
  <c r="J42" i="9" s="1"/>
  <c r="L42" i="9" s="1"/>
  <c r="L16" i="9"/>
  <c r="K15" i="14" s="1"/>
  <c r="H16" i="9"/>
  <c r="A16" i="9"/>
  <c r="AN15" i="9"/>
  <c r="AM15" i="9"/>
  <c r="AK15" i="9"/>
  <c r="AL15" i="9" s="1"/>
  <c r="AJ15" i="9"/>
  <c r="AI15" i="9"/>
  <c r="AG15" i="9"/>
  <c r="AH15" i="9" s="1"/>
  <c r="AF15" i="9"/>
  <c r="AE15" i="9"/>
  <c r="AC15" i="9"/>
  <c r="AD15" i="9" s="1"/>
  <c r="AB15" i="9"/>
  <c r="AA15" i="9"/>
  <c r="Y15" i="9"/>
  <c r="Z15" i="9" s="1"/>
  <c r="Q15" i="9"/>
  <c r="P15" i="9"/>
  <c r="J41" i="9" s="1"/>
  <c r="L41" i="9" s="1"/>
  <c r="L15" i="9"/>
  <c r="K14" i="14" s="1"/>
  <c r="K15" i="9"/>
  <c r="H15" i="9"/>
  <c r="A15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O14" i="9"/>
  <c r="Q14" i="9" s="1"/>
  <c r="L14" i="9"/>
  <c r="K13" i="14" s="1"/>
  <c r="H14" i="9"/>
  <c r="A14" i="9"/>
  <c r="AN13" i="9"/>
  <c r="AM13" i="9"/>
  <c r="AK13" i="9"/>
  <c r="AL13" i="9" s="1"/>
  <c r="AI13" i="9"/>
  <c r="AJ13" i="9" s="1"/>
  <c r="AG13" i="9"/>
  <c r="AH13" i="9" s="1"/>
  <c r="AF13" i="9"/>
  <c r="AE13" i="9"/>
  <c r="AC13" i="9"/>
  <c r="AD13" i="9" s="1"/>
  <c r="AA13" i="9"/>
  <c r="AB13" i="9" s="1"/>
  <c r="Y13" i="9"/>
  <c r="Z13" i="9" s="1"/>
  <c r="Q13" i="9"/>
  <c r="O13" i="9"/>
  <c r="K13" i="9"/>
  <c r="L13" i="9" s="1"/>
  <c r="K12" i="14" s="1"/>
  <c r="H13" i="9"/>
  <c r="A13" i="9"/>
  <c r="AM12" i="9"/>
  <c r="AN12" i="9" s="1"/>
  <c r="AL12" i="9"/>
  <c r="AK12" i="9"/>
  <c r="AI12" i="9"/>
  <c r="AJ12" i="9" s="1"/>
  <c r="AG12" i="9"/>
  <c r="AH12" i="9" s="1"/>
  <c r="AE12" i="9"/>
  <c r="AF12" i="9" s="1"/>
  <c r="AC12" i="9"/>
  <c r="AD12" i="9" s="1"/>
  <c r="AA12" i="9"/>
  <c r="AB12" i="9" s="1"/>
  <c r="Y12" i="9"/>
  <c r="Z12" i="9" s="1"/>
  <c r="Q12" i="9"/>
  <c r="O12" i="9"/>
  <c r="K12" i="9"/>
  <c r="L12" i="9" s="1"/>
  <c r="K11" i="14" s="1"/>
  <c r="H12" i="9"/>
  <c r="A12" i="9"/>
  <c r="AM11" i="9"/>
  <c r="AN11" i="9" s="1"/>
  <c r="AL11" i="9"/>
  <c r="AK11" i="9"/>
  <c r="AI11" i="9"/>
  <c r="AJ11" i="9" s="1"/>
  <c r="AG11" i="9"/>
  <c r="AH11" i="9" s="1"/>
  <c r="AE11" i="9"/>
  <c r="AF11" i="9" s="1"/>
  <c r="AD11" i="9"/>
  <c r="AC11" i="9"/>
  <c r="AA11" i="9"/>
  <c r="AB11" i="9" s="1"/>
  <c r="Z11" i="9"/>
  <c r="Y11" i="9"/>
  <c r="O11" i="9"/>
  <c r="Q11" i="9" s="1"/>
  <c r="L11" i="9"/>
  <c r="K10" i="14" s="1"/>
  <c r="H11" i="9"/>
  <c r="A11" i="9"/>
  <c r="AN10" i="9"/>
  <c r="AM10" i="9"/>
  <c r="AK10" i="9"/>
  <c r="AL10" i="9" s="1"/>
  <c r="AJ10" i="9"/>
  <c r="AI10" i="9"/>
  <c r="AG10" i="9"/>
  <c r="AH10" i="9" s="1"/>
  <c r="AF10" i="9"/>
  <c r="AE10" i="9"/>
  <c r="AC10" i="9"/>
  <c r="AD10" i="9" s="1"/>
  <c r="AB10" i="9"/>
  <c r="AA10" i="9"/>
  <c r="Y10" i="9"/>
  <c r="Z10" i="9" s="1"/>
  <c r="Q10" i="9"/>
  <c r="O10" i="9"/>
  <c r="L10" i="9"/>
  <c r="K9" i="14" s="1"/>
  <c r="K10" i="9"/>
  <c r="H10" i="9"/>
  <c r="A10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O9" i="9"/>
  <c r="Q9" i="9" s="1"/>
  <c r="K9" i="9"/>
  <c r="L9" i="9" s="1"/>
  <c r="K8" i="14" s="1"/>
  <c r="H9" i="9"/>
  <c r="A9" i="9"/>
  <c r="AM8" i="9"/>
  <c r="AN8" i="9" s="1"/>
  <c r="AK8" i="9"/>
  <c r="AL8" i="9" s="1"/>
  <c r="AI8" i="9"/>
  <c r="AJ8" i="9" s="1"/>
  <c r="AH8" i="9"/>
  <c r="AG8" i="9"/>
  <c r="AE8" i="9"/>
  <c r="AF8" i="9" s="1"/>
  <c r="AC8" i="9"/>
  <c r="AD8" i="9" s="1"/>
  <c r="AA8" i="9"/>
  <c r="AB8" i="9" s="1"/>
  <c r="Z8" i="9"/>
  <c r="Y8" i="9"/>
  <c r="O8" i="9"/>
  <c r="Q8" i="9" s="1"/>
  <c r="K8" i="9"/>
  <c r="L8" i="9" s="1"/>
  <c r="K7" i="14" s="1"/>
  <c r="H8" i="9"/>
  <c r="A8" i="9"/>
  <c r="AM7" i="9"/>
  <c r="AN7" i="9" s="1"/>
  <c r="AK7" i="9"/>
  <c r="AL7" i="9" s="1"/>
  <c r="AI7" i="9"/>
  <c r="AJ7" i="9" s="1"/>
  <c r="AH7" i="9"/>
  <c r="AG7" i="9"/>
  <c r="AE7" i="9"/>
  <c r="AF7" i="9" s="1"/>
  <c r="AC7" i="9"/>
  <c r="AD7" i="9" s="1"/>
  <c r="AA7" i="9"/>
  <c r="AB7" i="9" s="1"/>
  <c r="Z7" i="9"/>
  <c r="Y7" i="9"/>
  <c r="O7" i="9"/>
  <c r="Q7" i="9" s="1"/>
  <c r="K7" i="9"/>
  <c r="L7" i="9" s="1"/>
  <c r="K6" i="14" s="1"/>
  <c r="H7" i="9"/>
  <c r="A7" i="9"/>
  <c r="AM6" i="9"/>
  <c r="AN6" i="9" s="1"/>
  <c r="AK6" i="9"/>
  <c r="AL6" i="9" s="1"/>
  <c r="AJ6" i="9"/>
  <c r="AI6" i="9"/>
  <c r="AG6" i="9"/>
  <c r="AH6" i="9" s="1"/>
  <c r="W31" i="9" s="1"/>
  <c r="AE6" i="9"/>
  <c r="AF6" i="9" s="1"/>
  <c r="AC6" i="9"/>
  <c r="AD6" i="9" s="1"/>
  <c r="AB6" i="9"/>
  <c r="AA6" i="9"/>
  <c r="Y6" i="9"/>
  <c r="Z6" i="9" s="1"/>
  <c r="O6" i="9"/>
  <c r="Q6" i="9" s="1"/>
  <c r="L6" i="9"/>
  <c r="K5" i="14" s="1"/>
  <c r="H6" i="9"/>
  <c r="A6" i="9"/>
  <c r="AN5" i="9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O5" i="9"/>
  <c r="Q5" i="9" s="1"/>
  <c r="L5" i="9"/>
  <c r="K4" i="14" s="1"/>
  <c r="K5" i="9"/>
  <c r="H5" i="9"/>
  <c r="A5" i="9"/>
  <c r="AN4" i="9"/>
  <c r="AM4" i="9"/>
  <c r="AK4" i="9"/>
  <c r="AL4" i="9" s="1"/>
  <c r="AI4" i="9"/>
  <c r="AJ4" i="9" s="1"/>
  <c r="AG4" i="9"/>
  <c r="AH4" i="9" s="1"/>
  <c r="AF4" i="9"/>
  <c r="AE4" i="9"/>
  <c r="AC4" i="9"/>
  <c r="AD4" i="9" s="1"/>
  <c r="AA4" i="9"/>
  <c r="AB4" i="9" s="1"/>
  <c r="Y4" i="9"/>
  <c r="Z4" i="9" s="1"/>
  <c r="R4" i="9"/>
  <c r="O4" i="9"/>
  <c r="Q4" i="9" s="1"/>
  <c r="K4" i="9"/>
  <c r="L4" i="9" s="1"/>
  <c r="K3" i="14" s="1"/>
  <c r="H4" i="9"/>
  <c r="A4" i="9"/>
  <c r="AM3" i="9"/>
  <c r="AN3" i="9" s="1"/>
  <c r="AK3" i="9"/>
  <c r="AL3" i="9" s="1"/>
  <c r="AJ3" i="9"/>
  <c r="AI3" i="9"/>
  <c r="AG3" i="9"/>
  <c r="AH3" i="9" s="1"/>
  <c r="AE3" i="9"/>
  <c r="AF3" i="9" s="1"/>
  <c r="AC3" i="9"/>
  <c r="AD3" i="9" s="1"/>
  <c r="AB3" i="9"/>
  <c r="AA3" i="9"/>
  <c r="Y3" i="9"/>
  <c r="Z3" i="9" s="1"/>
  <c r="W10" i="9" s="1"/>
  <c r="L22" i="9" s="1"/>
  <c r="H3" i="9"/>
  <c r="A3" i="9"/>
  <c r="O1" i="9"/>
  <c r="O40" i="9" s="1"/>
  <c r="O54" i="9" s="1"/>
  <c r="H1" i="9"/>
  <c r="Q1" i="9" s="1"/>
  <c r="Q40" i="9" s="1"/>
  <c r="Q54" i="9" s="1"/>
  <c r="F1" i="9"/>
  <c r="N1" i="9"/>
  <c r="N40" i="9" s="1"/>
  <c r="N54" i="9" s="1"/>
  <c r="C1" i="9"/>
  <c r="L1" i="9" s="1"/>
  <c r="L40" i="9" s="1"/>
  <c r="L54" i="9" s="1"/>
  <c r="G60" i="8"/>
  <c r="AN59" i="8"/>
  <c r="AM59" i="8"/>
  <c r="AK59" i="8"/>
  <c r="AL59" i="8" s="1"/>
  <c r="AJ59" i="8"/>
  <c r="AI59" i="8"/>
  <c r="AG59" i="8"/>
  <c r="AH59" i="8" s="1"/>
  <c r="AF59" i="8"/>
  <c r="AE59" i="8"/>
  <c r="AC59" i="8"/>
  <c r="AD59" i="8" s="1"/>
  <c r="AB59" i="8"/>
  <c r="AA59" i="8"/>
  <c r="Y59" i="8"/>
  <c r="Z59" i="8" s="1"/>
  <c r="H59" i="8"/>
  <c r="A59" i="8"/>
  <c r="AM58" i="8"/>
  <c r="AN58" i="8" s="1"/>
  <c r="AL58" i="8"/>
  <c r="AK58" i="8"/>
  <c r="AI58" i="8"/>
  <c r="AJ58" i="8" s="1"/>
  <c r="AH58" i="8"/>
  <c r="AG58" i="8"/>
  <c r="AE58" i="8"/>
  <c r="AF58" i="8" s="1"/>
  <c r="AD58" i="8"/>
  <c r="AC58" i="8"/>
  <c r="AA58" i="8"/>
  <c r="AB58" i="8" s="1"/>
  <c r="Z58" i="8"/>
  <c r="Y58" i="8"/>
  <c r="H58" i="8"/>
  <c r="A58" i="8"/>
  <c r="AN57" i="8"/>
  <c r="AM57" i="8"/>
  <c r="AK57" i="8"/>
  <c r="AL57" i="8" s="1"/>
  <c r="AJ57" i="8"/>
  <c r="AI57" i="8"/>
  <c r="AG57" i="8"/>
  <c r="AH57" i="8" s="1"/>
  <c r="AF57" i="8"/>
  <c r="AE57" i="8"/>
  <c r="AC57" i="8"/>
  <c r="AD57" i="8" s="1"/>
  <c r="AB57" i="8"/>
  <c r="AA57" i="8"/>
  <c r="Y57" i="8"/>
  <c r="Z57" i="8" s="1"/>
  <c r="H57" i="8"/>
  <c r="A57" i="8"/>
  <c r="AM56" i="8"/>
  <c r="AN56" i="8" s="1"/>
  <c r="AL56" i="8"/>
  <c r="AK56" i="8"/>
  <c r="AI56" i="8"/>
  <c r="AJ56" i="8" s="1"/>
  <c r="AH56" i="8"/>
  <c r="AG56" i="8"/>
  <c r="AE56" i="8"/>
  <c r="AF56" i="8" s="1"/>
  <c r="AD56" i="8"/>
  <c r="AC56" i="8"/>
  <c r="AA56" i="8"/>
  <c r="AB56" i="8" s="1"/>
  <c r="Z56" i="8"/>
  <c r="Y56" i="8"/>
  <c r="H56" i="8"/>
  <c r="A56" i="8"/>
  <c r="AN55" i="8"/>
  <c r="AM55" i="8"/>
  <c r="AK55" i="8"/>
  <c r="AL55" i="8" s="1"/>
  <c r="AJ55" i="8"/>
  <c r="AI55" i="8"/>
  <c r="AG55" i="8"/>
  <c r="AH55" i="8" s="1"/>
  <c r="AF55" i="8"/>
  <c r="AE55" i="8"/>
  <c r="AC55" i="8"/>
  <c r="AD55" i="8" s="1"/>
  <c r="AB55" i="8"/>
  <c r="AA55" i="8"/>
  <c r="Y55" i="8"/>
  <c r="Z55" i="8" s="1"/>
  <c r="L55" i="8"/>
  <c r="Q58" i="8" s="1"/>
  <c r="H55" i="8"/>
  <c r="A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H54" i="8"/>
  <c r="A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H53" i="8"/>
  <c r="A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L52" i="8"/>
  <c r="H52" i="8"/>
  <c r="A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Q51" i="8"/>
  <c r="L51" i="8"/>
  <c r="H51" i="8"/>
  <c r="A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Q50" i="8"/>
  <c r="L50" i="8"/>
  <c r="H50" i="8"/>
  <c r="A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Q49" i="8"/>
  <c r="L49" i="8"/>
  <c r="H49" i="8"/>
  <c r="A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Q48" i="8"/>
  <c r="L48" i="8"/>
  <c r="H48" i="8"/>
  <c r="A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Q47" i="8"/>
  <c r="L47" i="8"/>
  <c r="H47" i="8"/>
  <c r="A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Q46" i="8"/>
  <c r="L46" i="8"/>
  <c r="H46" i="8"/>
  <c r="A46" i="8"/>
  <c r="AM45" i="8"/>
  <c r="AN45" i="8" s="1"/>
  <c r="AL45" i="8"/>
  <c r="AK45" i="8"/>
  <c r="AI45" i="8"/>
  <c r="AJ45" i="8" s="1"/>
  <c r="AH45" i="8"/>
  <c r="AG45" i="8"/>
  <c r="AE45" i="8"/>
  <c r="AF45" i="8" s="1"/>
  <c r="AD45" i="8"/>
  <c r="AC45" i="8"/>
  <c r="AA45" i="8"/>
  <c r="AB45" i="8" s="1"/>
  <c r="Z45" i="8"/>
  <c r="Y45" i="8"/>
  <c r="Q45" i="8"/>
  <c r="L45" i="8"/>
  <c r="H45" i="8"/>
  <c r="A45" i="8"/>
  <c r="AN44" i="8"/>
  <c r="AM44" i="8"/>
  <c r="AK44" i="8"/>
  <c r="AL44" i="8" s="1"/>
  <c r="AJ44" i="8"/>
  <c r="AI44" i="8"/>
  <c r="AG44" i="8"/>
  <c r="AH44" i="8" s="1"/>
  <c r="AF44" i="8"/>
  <c r="AE44" i="8"/>
  <c r="AC44" i="8"/>
  <c r="AD44" i="8" s="1"/>
  <c r="AB44" i="8"/>
  <c r="AA44" i="8"/>
  <c r="Y44" i="8"/>
  <c r="Z44" i="8" s="1"/>
  <c r="Q44" i="8"/>
  <c r="L44" i="8"/>
  <c r="H44" i="8"/>
  <c r="A44" i="8"/>
  <c r="AM43" i="8"/>
  <c r="AN43" i="8" s="1"/>
  <c r="AL43" i="8"/>
  <c r="AK43" i="8"/>
  <c r="AI43" i="8"/>
  <c r="AJ43" i="8" s="1"/>
  <c r="AH43" i="8"/>
  <c r="AG43" i="8"/>
  <c r="AE43" i="8"/>
  <c r="AF43" i="8" s="1"/>
  <c r="AD43" i="8"/>
  <c r="AC43" i="8"/>
  <c r="AA43" i="8"/>
  <c r="AB43" i="8" s="1"/>
  <c r="Z43" i="8"/>
  <c r="Y43" i="8"/>
  <c r="Q43" i="8"/>
  <c r="J43" i="8"/>
  <c r="L43" i="8" s="1"/>
  <c r="H43" i="8"/>
  <c r="A43" i="8"/>
  <c r="AM42" i="8"/>
  <c r="AN42" i="8" s="1"/>
  <c r="AL42" i="8"/>
  <c r="AK42" i="8"/>
  <c r="AI42" i="8"/>
  <c r="AJ42" i="8" s="1"/>
  <c r="AH42" i="8"/>
  <c r="AG42" i="8"/>
  <c r="AE42" i="8"/>
  <c r="AF42" i="8" s="1"/>
  <c r="AD42" i="8"/>
  <c r="AC42" i="8"/>
  <c r="AA42" i="8"/>
  <c r="AB42" i="8" s="1"/>
  <c r="Z42" i="8"/>
  <c r="Y42" i="8"/>
  <c r="Q42" i="8"/>
  <c r="H42" i="8"/>
  <c r="A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Q41" i="8"/>
  <c r="H41" i="8"/>
  <c r="A41" i="8"/>
  <c r="AN40" i="8"/>
  <c r="AM40" i="8"/>
  <c r="AK40" i="8"/>
  <c r="AL40" i="8" s="1"/>
  <c r="AJ40" i="8"/>
  <c r="AI40" i="8"/>
  <c r="AG40" i="8"/>
  <c r="AH40" i="8" s="1"/>
  <c r="AF40" i="8"/>
  <c r="AE40" i="8"/>
  <c r="AC40" i="8"/>
  <c r="AD40" i="8" s="1"/>
  <c r="AB40" i="8"/>
  <c r="AA40" i="8"/>
  <c r="Y40" i="8"/>
  <c r="Z40" i="8" s="1"/>
  <c r="H40" i="8"/>
  <c r="A40" i="8"/>
  <c r="AN39" i="8"/>
  <c r="AM39" i="8"/>
  <c r="AK39" i="8"/>
  <c r="AL39" i="8" s="1"/>
  <c r="AJ39" i="8"/>
  <c r="AI39" i="8"/>
  <c r="AG39" i="8"/>
  <c r="AH39" i="8" s="1"/>
  <c r="AF39" i="8"/>
  <c r="AE39" i="8"/>
  <c r="AC39" i="8"/>
  <c r="AD39" i="8" s="1"/>
  <c r="AB39" i="8"/>
  <c r="AA39" i="8"/>
  <c r="Y39" i="8"/>
  <c r="Z39" i="8" s="1"/>
  <c r="H39" i="8"/>
  <c r="A39" i="8"/>
  <c r="AM38" i="8"/>
  <c r="AN38" i="8" s="1"/>
  <c r="AL38" i="8"/>
  <c r="AK38" i="8"/>
  <c r="AI38" i="8"/>
  <c r="AJ38" i="8" s="1"/>
  <c r="AH38" i="8"/>
  <c r="AG38" i="8"/>
  <c r="AE38" i="8"/>
  <c r="AF38" i="8" s="1"/>
  <c r="AD38" i="8"/>
  <c r="AC38" i="8"/>
  <c r="AA38" i="8"/>
  <c r="AB38" i="8" s="1"/>
  <c r="Z38" i="8"/>
  <c r="Y38" i="8"/>
  <c r="H38" i="8"/>
  <c r="A38" i="8"/>
  <c r="AM37" i="8"/>
  <c r="AN37" i="8" s="1"/>
  <c r="AL37" i="8"/>
  <c r="AK37" i="8"/>
  <c r="AI37" i="8"/>
  <c r="AJ37" i="8" s="1"/>
  <c r="AH37" i="8"/>
  <c r="AG37" i="8"/>
  <c r="AE37" i="8"/>
  <c r="AF37" i="8" s="1"/>
  <c r="AD37" i="8"/>
  <c r="AC37" i="8"/>
  <c r="AA37" i="8"/>
  <c r="AB37" i="8" s="1"/>
  <c r="Z37" i="8"/>
  <c r="Y37" i="8"/>
  <c r="H37" i="8"/>
  <c r="A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Q36" i="8"/>
  <c r="O36" i="8"/>
  <c r="H36" i="8"/>
  <c r="A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Q35" i="8"/>
  <c r="O35" i="8"/>
  <c r="H35" i="8"/>
  <c r="A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Q34" i="8"/>
  <c r="O34" i="8"/>
  <c r="H34" i="8"/>
  <c r="A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Q33" i="8"/>
  <c r="O33" i="8"/>
  <c r="H33" i="8"/>
  <c r="A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Q32" i="8"/>
  <c r="O32" i="8"/>
  <c r="H32" i="8"/>
  <c r="A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Q31" i="8"/>
  <c r="O31" i="8"/>
  <c r="H31" i="8"/>
  <c r="A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Q30" i="8"/>
  <c r="O30" i="8"/>
  <c r="H30" i="8"/>
  <c r="A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Q29" i="8"/>
  <c r="O29" i="8"/>
  <c r="H29" i="8"/>
  <c r="A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Q28" i="8"/>
  <c r="O28" i="8"/>
  <c r="H28" i="8"/>
  <c r="A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Q27" i="8"/>
  <c r="O27" i="8"/>
  <c r="H27" i="8"/>
  <c r="A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Q26" i="8"/>
  <c r="O26" i="8"/>
  <c r="H26" i="8"/>
  <c r="A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Q25" i="8"/>
  <c r="O25" i="8"/>
  <c r="H25" i="8"/>
  <c r="A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Q24" i="8"/>
  <c r="O24" i="8"/>
  <c r="H24" i="8"/>
  <c r="A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Q23" i="8"/>
  <c r="O23" i="8"/>
  <c r="H23" i="8"/>
  <c r="A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Q22" i="8"/>
  <c r="O22" i="8"/>
  <c r="H22" i="8"/>
  <c r="A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O21" i="8"/>
  <c r="Q21" i="8" s="1"/>
  <c r="H21" i="8"/>
  <c r="A21" i="8"/>
  <c r="AN20" i="8"/>
  <c r="AM20" i="8"/>
  <c r="AK20" i="8"/>
  <c r="AL20" i="8" s="1"/>
  <c r="AI20" i="8"/>
  <c r="AJ20" i="8" s="1"/>
  <c r="AG20" i="8"/>
  <c r="AH20" i="8" s="1"/>
  <c r="AF20" i="8"/>
  <c r="AE20" i="8"/>
  <c r="AC20" i="8"/>
  <c r="AD20" i="8" s="1"/>
  <c r="AA20" i="8"/>
  <c r="AB20" i="8" s="1"/>
  <c r="Y20" i="8"/>
  <c r="Z20" i="8" s="1"/>
  <c r="Q20" i="8"/>
  <c r="P20" i="8"/>
  <c r="H20" i="8"/>
  <c r="A20" i="8"/>
  <c r="AN19" i="8"/>
  <c r="AM19" i="8"/>
  <c r="AK19" i="8"/>
  <c r="AL19" i="8" s="1"/>
  <c r="AJ19" i="8"/>
  <c r="AI19" i="8"/>
  <c r="AG19" i="8"/>
  <c r="AH19" i="8" s="1"/>
  <c r="AF19" i="8"/>
  <c r="AE19" i="8"/>
  <c r="AC19" i="8"/>
  <c r="AD19" i="8" s="1"/>
  <c r="AB19" i="8"/>
  <c r="AA19" i="8"/>
  <c r="Y19" i="8"/>
  <c r="Z19" i="8" s="1"/>
  <c r="Q19" i="8"/>
  <c r="P19" i="8"/>
  <c r="H19" i="8"/>
  <c r="A19" i="8"/>
  <c r="AN18" i="8"/>
  <c r="AM18" i="8"/>
  <c r="AK18" i="8"/>
  <c r="AL18" i="8" s="1"/>
  <c r="AJ18" i="8"/>
  <c r="AI18" i="8"/>
  <c r="AG18" i="8"/>
  <c r="AH18" i="8" s="1"/>
  <c r="AF18" i="8"/>
  <c r="AE18" i="8"/>
  <c r="AC18" i="8"/>
  <c r="AD18" i="8" s="1"/>
  <c r="AB18" i="8"/>
  <c r="AA18" i="8"/>
  <c r="Y18" i="8"/>
  <c r="Z18" i="8" s="1"/>
  <c r="Q18" i="8"/>
  <c r="P18" i="8"/>
  <c r="H18" i="8"/>
  <c r="A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Q17" i="8"/>
  <c r="P17" i="8"/>
  <c r="H17" i="8"/>
  <c r="A17" i="8"/>
  <c r="AM16" i="8"/>
  <c r="AN16" i="8" s="1"/>
  <c r="AL16" i="8"/>
  <c r="AK16" i="8"/>
  <c r="AI16" i="8"/>
  <c r="AJ16" i="8" s="1"/>
  <c r="AG16" i="8"/>
  <c r="AH16" i="8" s="1"/>
  <c r="AE16" i="8"/>
  <c r="AF16" i="8" s="1"/>
  <c r="AD16" i="8"/>
  <c r="AC16" i="8"/>
  <c r="AA16" i="8"/>
  <c r="AB16" i="8" s="1"/>
  <c r="Y16" i="8"/>
  <c r="Z16" i="8" s="1"/>
  <c r="Q16" i="8"/>
  <c r="P16" i="8"/>
  <c r="J42" i="8" s="1"/>
  <c r="L42" i="8" s="1"/>
  <c r="L16" i="8"/>
  <c r="J15" i="14" s="1"/>
  <c r="H16" i="8"/>
  <c r="A16" i="8"/>
  <c r="AN15" i="8"/>
  <c r="AM15" i="8"/>
  <c r="AK15" i="8"/>
  <c r="AL15" i="8" s="1"/>
  <c r="AJ15" i="8"/>
  <c r="AI15" i="8"/>
  <c r="AG15" i="8"/>
  <c r="AH15" i="8" s="1"/>
  <c r="AF15" i="8"/>
  <c r="AE15" i="8"/>
  <c r="AC15" i="8"/>
  <c r="AD15" i="8" s="1"/>
  <c r="AB15" i="8"/>
  <c r="AA15" i="8"/>
  <c r="Y15" i="8"/>
  <c r="Z15" i="8" s="1"/>
  <c r="Q15" i="8"/>
  <c r="P15" i="8"/>
  <c r="J41" i="8" s="1"/>
  <c r="L41" i="8" s="1"/>
  <c r="Q52" i="8" s="1"/>
  <c r="L15" i="8"/>
  <c r="J14" i="14" s="1"/>
  <c r="K15" i="8"/>
  <c r="H15" i="8"/>
  <c r="A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O14" i="8"/>
  <c r="Q14" i="8" s="1"/>
  <c r="L14" i="8"/>
  <c r="J13" i="14" s="1"/>
  <c r="H14" i="8"/>
  <c r="A14" i="8"/>
  <c r="AN13" i="8"/>
  <c r="AM13" i="8"/>
  <c r="AK13" i="8"/>
  <c r="AL13" i="8" s="1"/>
  <c r="AI13" i="8"/>
  <c r="AJ13" i="8" s="1"/>
  <c r="AG13" i="8"/>
  <c r="AH13" i="8" s="1"/>
  <c r="AF13" i="8"/>
  <c r="AE13" i="8"/>
  <c r="AC13" i="8"/>
  <c r="AD13" i="8" s="1"/>
  <c r="AA13" i="8"/>
  <c r="AB13" i="8" s="1"/>
  <c r="Y13" i="8"/>
  <c r="Z13" i="8" s="1"/>
  <c r="Q13" i="8"/>
  <c r="O13" i="8"/>
  <c r="K13" i="8"/>
  <c r="L13" i="8" s="1"/>
  <c r="J12" i="14" s="1"/>
  <c r="H13" i="8"/>
  <c r="A13" i="8"/>
  <c r="AM12" i="8"/>
  <c r="AN12" i="8" s="1"/>
  <c r="AL12" i="8"/>
  <c r="AK12" i="8"/>
  <c r="AI12" i="8"/>
  <c r="AJ12" i="8" s="1"/>
  <c r="AG12" i="8"/>
  <c r="AH12" i="8" s="1"/>
  <c r="AE12" i="8"/>
  <c r="AF12" i="8" s="1"/>
  <c r="AD12" i="8"/>
  <c r="AC12" i="8"/>
  <c r="AA12" i="8"/>
  <c r="AB12" i="8" s="1"/>
  <c r="Y12" i="8"/>
  <c r="Z12" i="8" s="1"/>
  <c r="Q12" i="8"/>
  <c r="O12" i="8"/>
  <c r="K12" i="8"/>
  <c r="L12" i="8" s="1"/>
  <c r="J11" i="14" s="1"/>
  <c r="H12" i="8"/>
  <c r="A12" i="8"/>
  <c r="AM11" i="8"/>
  <c r="AN11" i="8" s="1"/>
  <c r="AL11" i="8"/>
  <c r="AK11" i="8"/>
  <c r="AI11" i="8"/>
  <c r="AJ11" i="8" s="1"/>
  <c r="AG11" i="8"/>
  <c r="AH11" i="8" s="1"/>
  <c r="AE11" i="8"/>
  <c r="AF11" i="8" s="1"/>
  <c r="AD11" i="8"/>
  <c r="AC11" i="8"/>
  <c r="AA11" i="8"/>
  <c r="AB11" i="8" s="1"/>
  <c r="Y11" i="8"/>
  <c r="Z11" i="8" s="1"/>
  <c r="Q11" i="8"/>
  <c r="O11" i="8"/>
  <c r="L11" i="8"/>
  <c r="J10" i="14" s="1"/>
  <c r="H11" i="8"/>
  <c r="A11" i="8"/>
  <c r="AN10" i="8"/>
  <c r="AM10" i="8"/>
  <c r="AK10" i="8"/>
  <c r="AL10" i="8" s="1"/>
  <c r="AJ10" i="8"/>
  <c r="AI10" i="8"/>
  <c r="AG10" i="8"/>
  <c r="AH10" i="8" s="1"/>
  <c r="AF10" i="8"/>
  <c r="AE10" i="8"/>
  <c r="AC10" i="8"/>
  <c r="AD10" i="8" s="1"/>
  <c r="AB10" i="8"/>
  <c r="AA10" i="8"/>
  <c r="Y10" i="8"/>
  <c r="Z10" i="8" s="1"/>
  <c r="Q10" i="8"/>
  <c r="O10" i="8"/>
  <c r="L10" i="8"/>
  <c r="J9" i="14" s="1"/>
  <c r="K10" i="8"/>
  <c r="H10" i="8"/>
  <c r="A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O9" i="8"/>
  <c r="Q9" i="8" s="1"/>
  <c r="K9" i="8"/>
  <c r="L9" i="8" s="1"/>
  <c r="J8" i="14" s="1"/>
  <c r="H9" i="8"/>
  <c r="A9" i="8"/>
  <c r="AM8" i="8"/>
  <c r="AN8" i="8" s="1"/>
  <c r="AK8" i="8"/>
  <c r="AL8" i="8" s="1"/>
  <c r="AI8" i="8"/>
  <c r="AJ8" i="8" s="1"/>
  <c r="AG8" i="8"/>
  <c r="AH8" i="8" s="1"/>
  <c r="AE8" i="8"/>
  <c r="AF8" i="8" s="1"/>
  <c r="AC8" i="8"/>
  <c r="AD8" i="8" s="1"/>
  <c r="AA8" i="8"/>
  <c r="AB8" i="8" s="1"/>
  <c r="Y8" i="8"/>
  <c r="Z8" i="8" s="1"/>
  <c r="O8" i="8"/>
  <c r="Q8" i="8" s="1"/>
  <c r="K8" i="8"/>
  <c r="L8" i="8" s="1"/>
  <c r="J7" i="14" s="1"/>
  <c r="H8" i="8"/>
  <c r="A8" i="8"/>
  <c r="AM7" i="8"/>
  <c r="AN7" i="8" s="1"/>
  <c r="AK7" i="8"/>
  <c r="AL7" i="8" s="1"/>
  <c r="AI7" i="8"/>
  <c r="AJ7" i="8" s="1"/>
  <c r="AG7" i="8"/>
  <c r="AH7" i="8" s="1"/>
  <c r="AE7" i="8"/>
  <c r="AF7" i="8" s="1"/>
  <c r="AC7" i="8"/>
  <c r="AD7" i="8" s="1"/>
  <c r="AA7" i="8"/>
  <c r="AB7" i="8" s="1"/>
  <c r="Y7" i="8"/>
  <c r="Z7" i="8" s="1"/>
  <c r="O7" i="8"/>
  <c r="Q7" i="8" s="1"/>
  <c r="K7" i="8"/>
  <c r="L7" i="8" s="1"/>
  <c r="J6" i="14" s="1"/>
  <c r="H7" i="8"/>
  <c r="A7" i="8"/>
  <c r="AM6" i="8"/>
  <c r="AN6" i="8" s="1"/>
  <c r="AK6" i="8"/>
  <c r="AL6" i="8" s="1"/>
  <c r="AI6" i="8"/>
  <c r="AJ6" i="8" s="1"/>
  <c r="AG6" i="8"/>
  <c r="AH6" i="8" s="1"/>
  <c r="AE6" i="8"/>
  <c r="AF6" i="8" s="1"/>
  <c r="AC6" i="8"/>
  <c r="AD6" i="8" s="1"/>
  <c r="AA6" i="8"/>
  <c r="AB6" i="8" s="1"/>
  <c r="Y6" i="8"/>
  <c r="Z6" i="8" s="1"/>
  <c r="O6" i="8"/>
  <c r="Q6" i="8" s="1"/>
  <c r="L6" i="8"/>
  <c r="J5" i="14" s="1"/>
  <c r="H6" i="8"/>
  <c r="A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O5" i="8"/>
  <c r="Q5" i="8" s="1"/>
  <c r="K5" i="8"/>
  <c r="L5" i="8" s="1"/>
  <c r="J4" i="14" s="1"/>
  <c r="H5" i="8"/>
  <c r="A5" i="8"/>
  <c r="AM4" i="8"/>
  <c r="AN4" i="8" s="1"/>
  <c r="AK4" i="8"/>
  <c r="AL4" i="8" s="1"/>
  <c r="AI4" i="8"/>
  <c r="AJ4" i="8" s="1"/>
  <c r="AG4" i="8"/>
  <c r="AH4" i="8" s="1"/>
  <c r="AE4" i="8"/>
  <c r="AF4" i="8" s="1"/>
  <c r="AC4" i="8"/>
  <c r="AD4" i="8" s="1"/>
  <c r="AA4" i="8"/>
  <c r="AB4" i="8" s="1"/>
  <c r="Y4" i="8"/>
  <c r="Z4" i="8" s="1"/>
  <c r="R4" i="8"/>
  <c r="O4" i="8"/>
  <c r="Q4" i="8" s="1"/>
  <c r="Q37" i="8" s="1"/>
  <c r="K4" i="8"/>
  <c r="L4" i="8" s="1"/>
  <c r="J3" i="14" s="1"/>
  <c r="H4" i="8"/>
  <c r="A4" i="8"/>
  <c r="AM3" i="8"/>
  <c r="AN3" i="8" s="1"/>
  <c r="AK3" i="8"/>
  <c r="AL3" i="8" s="1"/>
  <c r="AI3" i="8"/>
  <c r="AJ3" i="8" s="1"/>
  <c r="AG3" i="8"/>
  <c r="AH3" i="8" s="1"/>
  <c r="AE3" i="8"/>
  <c r="AF3" i="8" s="1"/>
  <c r="AC3" i="8"/>
  <c r="AD3" i="8" s="1"/>
  <c r="AA3" i="8"/>
  <c r="AB3" i="8" s="1"/>
  <c r="Y3" i="8"/>
  <c r="Z3" i="8" s="1"/>
  <c r="H3" i="8"/>
  <c r="A3" i="8"/>
  <c r="H1" i="8"/>
  <c r="Q1" i="8" s="1"/>
  <c r="Q40" i="8" s="1"/>
  <c r="Q54" i="8" s="1"/>
  <c r="F1" i="8"/>
  <c r="O1" i="8" s="1"/>
  <c r="O40" i="8" s="1"/>
  <c r="O54" i="8" s="1"/>
  <c r="N1" i="8"/>
  <c r="N40" i="8" s="1"/>
  <c r="N54" i="8" s="1"/>
  <c r="C1" i="8"/>
  <c r="L1" i="8" s="1"/>
  <c r="L40" i="8" s="1"/>
  <c r="L54" i="8" s="1"/>
  <c r="G60" i="7"/>
  <c r="AN59" i="7"/>
  <c r="AM59" i="7"/>
  <c r="AK59" i="7"/>
  <c r="AL59" i="7" s="1"/>
  <c r="AJ59" i="7"/>
  <c r="AI59" i="7"/>
  <c r="AG59" i="7"/>
  <c r="AH59" i="7" s="1"/>
  <c r="AF59" i="7"/>
  <c r="AE59" i="7"/>
  <c r="AC59" i="7"/>
  <c r="AD59" i="7" s="1"/>
  <c r="AB59" i="7"/>
  <c r="AA59" i="7"/>
  <c r="Y59" i="7"/>
  <c r="Z59" i="7" s="1"/>
  <c r="H59" i="7"/>
  <c r="A59" i="7"/>
  <c r="AM58" i="7"/>
  <c r="AN58" i="7" s="1"/>
  <c r="AL58" i="7"/>
  <c r="AK58" i="7"/>
  <c r="AI58" i="7"/>
  <c r="AJ58" i="7" s="1"/>
  <c r="AH58" i="7"/>
  <c r="AG58" i="7"/>
  <c r="AE58" i="7"/>
  <c r="AF58" i="7" s="1"/>
  <c r="AD58" i="7"/>
  <c r="AC58" i="7"/>
  <c r="AA58" i="7"/>
  <c r="AB58" i="7" s="1"/>
  <c r="Z58" i="7"/>
  <c r="Y58" i="7"/>
  <c r="H58" i="7"/>
  <c r="A58" i="7"/>
  <c r="AN57" i="7"/>
  <c r="AM57" i="7"/>
  <c r="AK57" i="7"/>
  <c r="AL57" i="7" s="1"/>
  <c r="AJ57" i="7"/>
  <c r="AI57" i="7"/>
  <c r="AG57" i="7"/>
  <c r="AH57" i="7" s="1"/>
  <c r="AF57" i="7"/>
  <c r="AE57" i="7"/>
  <c r="AC57" i="7"/>
  <c r="AD57" i="7" s="1"/>
  <c r="AB57" i="7"/>
  <c r="AA57" i="7"/>
  <c r="Y57" i="7"/>
  <c r="Z57" i="7" s="1"/>
  <c r="H57" i="7"/>
  <c r="A57" i="7"/>
  <c r="AM56" i="7"/>
  <c r="AN56" i="7" s="1"/>
  <c r="AL56" i="7"/>
  <c r="AK56" i="7"/>
  <c r="AI56" i="7"/>
  <c r="AJ56" i="7" s="1"/>
  <c r="AH56" i="7"/>
  <c r="AG56" i="7"/>
  <c r="AE56" i="7"/>
  <c r="AF56" i="7" s="1"/>
  <c r="AD56" i="7"/>
  <c r="AC56" i="7"/>
  <c r="AA56" i="7"/>
  <c r="AB56" i="7" s="1"/>
  <c r="Z56" i="7"/>
  <c r="Y56" i="7"/>
  <c r="H56" i="7"/>
  <c r="A56" i="7"/>
  <c r="AN55" i="7"/>
  <c r="AM55" i="7"/>
  <c r="AK55" i="7"/>
  <c r="AL55" i="7" s="1"/>
  <c r="AJ55" i="7"/>
  <c r="AI55" i="7"/>
  <c r="AG55" i="7"/>
  <c r="AH55" i="7" s="1"/>
  <c r="AF55" i="7"/>
  <c r="AE55" i="7"/>
  <c r="AC55" i="7"/>
  <c r="AD55" i="7" s="1"/>
  <c r="AB55" i="7"/>
  <c r="AA55" i="7"/>
  <c r="Y55" i="7"/>
  <c r="Z55" i="7" s="1"/>
  <c r="L55" i="7"/>
  <c r="Q58" i="7" s="1"/>
  <c r="H55" i="7"/>
  <c r="A55" i="7"/>
  <c r="AN54" i="7"/>
  <c r="AM54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H54" i="7"/>
  <c r="A54" i="7"/>
  <c r="AN53" i="7"/>
  <c r="AM53" i="7"/>
  <c r="AL53" i="7"/>
  <c r="AK53" i="7"/>
  <c r="AJ53" i="7"/>
  <c r="AI53" i="7"/>
  <c r="AH53" i="7"/>
  <c r="AG53" i="7"/>
  <c r="AF53" i="7"/>
  <c r="AE53" i="7"/>
  <c r="AD53" i="7"/>
  <c r="AC53" i="7"/>
  <c r="AB53" i="7"/>
  <c r="AA53" i="7"/>
  <c r="Z53" i="7"/>
  <c r="Y53" i="7"/>
  <c r="H53" i="7"/>
  <c r="A53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L52" i="7"/>
  <c r="H52" i="7"/>
  <c r="A52" i="7"/>
  <c r="AN51" i="7"/>
  <c r="AM51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Q51" i="7"/>
  <c r="L51" i="7"/>
  <c r="H51" i="7"/>
  <c r="A51" i="7"/>
  <c r="AN50" i="7"/>
  <c r="AM50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Z50" i="7"/>
  <c r="Y50" i="7"/>
  <c r="Q50" i="7"/>
  <c r="L50" i="7"/>
  <c r="H50" i="7"/>
  <c r="A50" i="7"/>
  <c r="AN49" i="7"/>
  <c r="AM49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Q49" i="7"/>
  <c r="L49" i="7"/>
  <c r="H49" i="7"/>
  <c r="A49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Q48" i="7"/>
  <c r="L48" i="7"/>
  <c r="H48" i="7"/>
  <c r="A48" i="7"/>
  <c r="AN47" i="7"/>
  <c r="AM47" i="7"/>
  <c r="AL47" i="7"/>
  <c r="AK47" i="7"/>
  <c r="AJ47" i="7"/>
  <c r="AI47" i="7"/>
  <c r="AH47" i="7"/>
  <c r="AG47" i="7"/>
  <c r="AF47" i="7"/>
  <c r="AE47" i="7"/>
  <c r="AD47" i="7"/>
  <c r="AC47" i="7"/>
  <c r="AB47" i="7"/>
  <c r="AA47" i="7"/>
  <c r="Z47" i="7"/>
  <c r="Y47" i="7"/>
  <c r="Q47" i="7"/>
  <c r="L47" i="7"/>
  <c r="H47" i="7"/>
  <c r="A47" i="7"/>
  <c r="AN46" i="7"/>
  <c r="AM46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Q46" i="7"/>
  <c r="L46" i="7"/>
  <c r="H46" i="7"/>
  <c r="A46" i="7"/>
  <c r="AM45" i="7"/>
  <c r="AN45" i="7" s="1"/>
  <c r="AL45" i="7"/>
  <c r="AK45" i="7"/>
  <c r="AI45" i="7"/>
  <c r="AJ45" i="7" s="1"/>
  <c r="AH45" i="7"/>
  <c r="AG45" i="7"/>
  <c r="AE45" i="7"/>
  <c r="AF45" i="7" s="1"/>
  <c r="AD45" i="7"/>
  <c r="AC45" i="7"/>
  <c r="AA45" i="7"/>
  <c r="AB45" i="7" s="1"/>
  <c r="Z45" i="7"/>
  <c r="Y45" i="7"/>
  <c r="Q45" i="7"/>
  <c r="L45" i="7"/>
  <c r="H45" i="7"/>
  <c r="A45" i="7"/>
  <c r="AN44" i="7"/>
  <c r="AM44" i="7"/>
  <c r="AK44" i="7"/>
  <c r="AL44" i="7" s="1"/>
  <c r="AJ44" i="7"/>
  <c r="AI44" i="7"/>
  <c r="AG44" i="7"/>
  <c r="AH44" i="7" s="1"/>
  <c r="AF44" i="7"/>
  <c r="AE44" i="7"/>
  <c r="AC44" i="7"/>
  <c r="AD44" i="7" s="1"/>
  <c r="AB44" i="7"/>
  <c r="AA44" i="7"/>
  <c r="Y44" i="7"/>
  <c r="Z44" i="7" s="1"/>
  <c r="Q44" i="7"/>
  <c r="L44" i="7"/>
  <c r="H44" i="7"/>
  <c r="A44" i="7"/>
  <c r="AM43" i="7"/>
  <c r="AN43" i="7" s="1"/>
  <c r="AL43" i="7"/>
  <c r="AK43" i="7"/>
  <c r="AI43" i="7"/>
  <c r="AJ43" i="7" s="1"/>
  <c r="AH43" i="7"/>
  <c r="AG43" i="7"/>
  <c r="AE43" i="7"/>
  <c r="AF43" i="7" s="1"/>
  <c r="AD43" i="7"/>
  <c r="AC43" i="7"/>
  <c r="AA43" i="7"/>
  <c r="AB43" i="7" s="1"/>
  <c r="Z43" i="7"/>
  <c r="Y43" i="7"/>
  <c r="Q43" i="7"/>
  <c r="J43" i="7"/>
  <c r="L43" i="7" s="1"/>
  <c r="H43" i="7"/>
  <c r="A43" i="7"/>
  <c r="AM42" i="7"/>
  <c r="AN42" i="7" s="1"/>
  <c r="AL42" i="7"/>
  <c r="AK42" i="7"/>
  <c r="AI42" i="7"/>
  <c r="AJ42" i="7" s="1"/>
  <c r="AH42" i="7"/>
  <c r="AG42" i="7"/>
  <c r="AE42" i="7"/>
  <c r="AF42" i="7" s="1"/>
  <c r="AD42" i="7"/>
  <c r="AC42" i="7"/>
  <c r="AA42" i="7"/>
  <c r="AB42" i="7" s="1"/>
  <c r="Z42" i="7"/>
  <c r="Y42" i="7"/>
  <c r="Q42" i="7"/>
  <c r="H42" i="7"/>
  <c r="A42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Q41" i="7"/>
  <c r="H41" i="7"/>
  <c r="A41" i="7"/>
  <c r="AN40" i="7"/>
  <c r="AM40" i="7"/>
  <c r="AK40" i="7"/>
  <c r="AL40" i="7" s="1"/>
  <c r="AJ40" i="7"/>
  <c r="AI40" i="7"/>
  <c r="AG40" i="7"/>
  <c r="AH40" i="7" s="1"/>
  <c r="AF40" i="7"/>
  <c r="AE40" i="7"/>
  <c r="AC40" i="7"/>
  <c r="AD40" i="7" s="1"/>
  <c r="AB40" i="7"/>
  <c r="AA40" i="7"/>
  <c r="Y40" i="7"/>
  <c r="Z40" i="7" s="1"/>
  <c r="H40" i="7"/>
  <c r="A40" i="7"/>
  <c r="AN39" i="7"/>
  <c r="AM39" i="7"/>
  <c r="AK39" i="7"/>
  <c r="AL39" i="7" s="1"/>
  <c r="AJ39" i="7"/>
  <c r="AI39" i="7"/>
  <c r="AG39" i="7"/>
  <c r="AH39" i="7" s="1"/>
  <c r="AF39" i="7"/>
  <c r="AE39" i="7"/>
  <c r="AC39" i="7"/>
  <c r="AD39" i="7" s="1"/>
  <c r="AB39" i="7"/>
  <c r="AA39" i="7"/>
  <c r="Y39" i="7"/>
  <c r="Z39" i="7" s="1"/>
  <c r="H39" i="7"/>
  <c r="A39" i="7"/>
  <c r="AM38" i="7"/>
  <c r="AN38" i="7" s="1"/>
  <c r="AL38" i="7"/>
  <c r="AK38" i="7"/>
  <c r="AI38" i="7"/>
  <c r="AJ38" i="7" s="1"/>
  <c r="AH38" i="7"/>
  <c r="AG38" i="7"/>
  <c r="AE38" i="7"/>
  <c r="AF38" i="7" s="1"/>
  <c r="AD38" i="7"/>
  <c r="AC38" i="7"/>
  <c r="AA38" i="7"/>
  <c r="AB38" i="7" s="1"/>
  <c r="Z38" i="7"/>
  <c r="Y38" i="7"/>
  <c r="H38" i="7"/>
  <c r="A38" i="7"/>
  <c r="AM37" i="7"/>
  <c r="AN37" i="7" s="1"/>
  <c r="AL37" i="7"/>
  <c r="AK37" i="7"/>
  <c r="AI37" i="7"/>
  <c r="AJ37" i="7" s="1"/>
  <c r="AH37" i="7"/>
  <c r="AG37" i="7"/>
  <c r="AE37" i="7"/>
  <c r="AF37" i="7" s="1"/>
  <c r="AD37" i="7"/>
  <c r="AC37" i="7"/>
  <c r="AA37" i="7"/>
  <c r="AB37" i="7" s="1"/>
  <c r="Z37" i="7"/>
  <c r="Y37" i="7"/>
  <c r="H37" i="7"/>
  <c r="A37" i="7"/>
  <c r="AN36" i="7"/>
  <c r="AM36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Q36" i="7"/>
  <c r="O36" i="7"/>
  <c r="H36" i="7"/>
  <c r="A36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Q35" i="7"/>
  <c r="O35" i="7"/>
  <c r="H35" i="7"/>
  <c r="A35" i="7"/>
  <c r="AN34" i="7"/>
  <c r="AM34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Q34" i="7"/>
  <c r="O34" i="7"/>
  <c r="H34" i="7"/>
  <c r="A34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Q33" i="7"/>
  <c r="O33" i="7"/>
  <c r="H33" i="7"/>
  <c r="A33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Q32" i="7"/>
  <c r="O32" i="7"/>
  <c r="H32" i="7"/>
  <c r="A32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Q31" i="7"/>
  <c r="O31" i="7"/>
  <c r="H31" i="7"/>
  <c r="A31" i="7"/>
  <c r="AN30" i="7"/>
  <c r="AM30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Q30" i="7"/>
  <c r="O30" i="7"/>
  <c r="H30" i="7"/>
  <c r="A30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Q29" i="7"/>
  <c r="O29" i="7"/>
  <c r="H29" i="7"/>
  <c r="A29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A28" i="7"/>
  <c r="AB28" i="7" s="1"/>
  <c r="Z28" i="7"/>
  <c r="Y28" i="7"/>
  <c r="Q28" i="7"/>
  <c r="O28" i="7"/>
  <c r="H28" i="7"/>
  <c r="A28" i="7"/>
  <c r="AN27" i="7"/>
  <c r="AM27" i="7"/>
  <c r="AK27" i="7"/>
  <c r="AL27" i="7" s="1"/>
  <c r="AJ27" i="7"/>
  <c r="AI27" i="7"/>
  <c r="AG27" i="7"/>
  <c r="AH27" i="7" s="1"/>
  <c r="AF27" i="7"/>
  <c r="AE27" i="7"/>
  <c r="AC27" i="7"/>
  <c r="AD27" i="7" s="1"/>
  <c r="AB27" i="7"/>
  <c r="AA27" i="7"/>
  <c r="Y27" i="7"/>
  <c r="Z27" i="7" s="1"/>
  <c r="O27" i="7"/>
  <c r="Q27" i="7" s="1"/>
  <c r="H27" i="7"/>
  <c r="A27" i="7"/>
  <c r="AN26" i="7"/>
  <c r="AM26" i="7"/>
  <c r="AK26" i="7"/>
  <c r="AL26" i="7" s="1"/>
  <c r="AJ26" i="7"/>
  <c r="AI26" i="7"/>
  <c r="AG26" i="7"/>
  <c r="AH26" i="7" s="1"/>
  <c r="AF26" i="7"/>
  <c r="AE26" i="7"/>
  <c r="AC26" i="7"/>
  <c r="AD26" i="7" s="1"/>
  <c r="AB26" i="7"/>
  <c r="AA26" i="7"/>
  <c r="Y26" i="7"/>
  <c r="Z26" i="7" s="1"/>
  <c r="O26" i="7"/>
  <c r="Q26" i="7" s="1"/>
  <c r="H26" i="7"/>
  <c r="A26" i="7"/>
  <c r="AN25" i="7"/>
  <c r="AM25" i="7"/>
  <c r="AK25" i="7"/>
  <c r="AL25" i="7" s="1"/>
  <c r="AJ25" i="7"/>
  <c r="AI25" i="7"/>
  <c r="AG25" i="7"/>
  <c r="AH25" i="7" s="1"/>
  <c r="AF25" i="7"/>
  <c r="AE25" i="7"/>
  <c r="AC25" i="7"/>
  <c r="AD25" i="7" s="1"/>
  <c r="AB25" i="7"/>
  <c r="AA25" i="7"/>
  <c r="Y25" i="7"/>
  <c r="Z25" i="7" s="1"/>
  <c r="O25" i="7"/>
  <c r="Q25" i="7" s="1"/>
  <c r="H25" i="7"/>
  <c r="A25" i="7"/>
  <c r="AN24" i="7"/>
  <c r="AM24" i="7"/>
  <c r="AK24" i="7"/>
  <c r="AL24" i="7" s="1"/>
  <c r="AJ24" i="7"/>
  <c r="AI24" i="7"/>
  <c r="AG24" i="7"/>
  <c r="AH24" i="7" s="1"/>
  <c r="AF24" i="7"/>
  <c r="AE24" i="7"/>
  <c r="AC24" i="7"/>
  <c r="AD24" i="7" s="1"/>
  <c r="AB24" i="7"/>
  <c r="AA24" i="7"/>
  <c r="Y24" i="7"/>
  <c r="Z24" i="7" s="1"/>
  <c r="Q24" i="7"/>
  <c r="O24" i="7"/>
  <c r="H24" i="7"/>
  <c r="A24" i="7"/>
  <c r="AN23" i="7"/>
  <c r="AM23" i="7"/>
  <c r="AK23" i="7"/>
  <c r="AL23" i="7" s="1"/>
  <c r="AJ23" i="7"/>
  <c r="AI23" i="7"/>
  <c r="AG23" i="7"/>
  <c r="AH23" i="7" s="1"/>
  <c r="AF23" i="7"/>
  <c r="AE23" i="7"/>
  <c r="AC23" i="7"/>
  <c r="AD23" i="7" s="1"/>
  <c r="AB23" i="7"/>
  <c r="AA23" i="7"/>
  <c r="Y23" i="7"/>
  <c r="Z23" i="7" s="1"/>
  <c r="O23" i="7"/>
  <c r="Q23" i="7" s="1"/>
  <c r="H23" i="7"/>
  <c r="A23" i="7"/>
  <c r="AM22" i="7"/>
  <c r="AN22" i="7" s="1"/>
  <c r="AL22" i="7"/>
  <c r="AK22" i="7"/>
  <c r="AI22" i="7"/>
  <c r="AJ22" i="7" s="1"/>
  <c r="AH22" i="7"/>
  <c r="AG22" i="7"/>
  <c r="AE22" i="7"/>
  <c r="AF22" i="7" s="1"/>
  <c r="AD22" i="7"/>
  <c r="AC22" i="7"/>
  <c r="AA22" i="7"/>
  <c r="AB22" i="7" s="1"/>
  <c r="Z22" i="7"/>
  <c r="Y22" i="7"/>
  <c r="Q22" i="7"/>
  <c r="O22" i="7"/>
  <c r="H22" i="7"/>
  <c r="A22" i="7"/>
  <c r="AM21" i="7"/>
  <c r="AN21" i="7" s="1"/>
  <c r="AL21" i="7"/>
  <c r="AK21" i="7"/>
  <c r="AI21" i="7"/>
  <c r="AJ21" i="7" s="1"/>
  <c r="AH21" i="7"/>
  <c r="AG21" i="7"/>
  <c r="AE21" i="7"/>
  <c r="AF21" i="7" s="1"/>
  <c r="AD21" i="7"/>
  <c r="AC21" i="7"/>
  <c r="AA21" i="7"/>
  <c r="AB21" i="7" s="1"/>
  <c r="Z21" i="7"/>
  <c r="Y21" i="7"/>
  <c r="O21" i="7"/>
  <c r="Q21" i="7" s="1"/>
  <c r="H21" i="7"/>
  <c r="A21" i="7"/>
  <c r="AM20" i="7"/>
  <c r="AN20" i="7" s="1"/>
  <c r="AK20" i="7"/>
  <c r="AL20" i="7" s="1"/>
  <c r="AJ20" i="7"/>
  <c r="AI20" i="7"/>
  <c r="AG20" i="7"/>
  <c r="AH20" i="7" s="1"/>
  <c r="AE20" i="7"/>
  <c r="AF20" i="7" s="1"/>
  <c r="AC20" i="7"/>
  <c r="AD20" i="7" s="1"/>
  <c r="AB20" i="7"/>
  <c r="AA20" i="7"/>
  <c r="Y20" i="7"/>
  <c r="Z20" i="7" s="1"/>
  <c r="P20" i="7"/>
  <c r="Q20" i="7" s="1"/>
  <c r="H20" i="7"/>
  <c r="A20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Q19" i="7"/>
  <c r="P19" i="7"/>
  <c r="H19" i="7"/>
  <c r="A19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P18" i="7"/>
  <c r="Q18" i="7" s="1"/>
  <c r="H18" i="7"/>
  <c r="A18" i="7"/>
  <c r="AM17" i="7"/>
  <c r="AN17" i="7" s="1"/>
  <c r="AL17" i="7"/>
  <c r="AK17" i="7"/>
  <c r="AI17" i="7"/>
  <c r="AJ17" i="7" s="1"/>
  <c r="AH17" i="7"/>
  <c r="AG17" i="7"/>
  <c r="AE17" i="7"/>
  <c r="AF17" i="7" s="1"/>
  <c r="AD17" i="7"/>
  <c r="AC17" i="7"/>
  <c r="AA17" i="7"/>
  <c r="AB17" i="7" s="1"/>
  <c r="Z17" i="7"/>
  <c r="Y17" i="7"/>
  <c r="Q17" i="7"/>
  <c r="P17" i="7"/>
  <c r="H17" i="7"/>
  <c r="A17" i="7"/>
  <c r="AM16" i="7"/>
  <c r="AN16" i="7" s="1"/>
  <c r="AK16" i="7"/>
  <c r="AL16" i="7" s="1"/>
  <c r="AI16" i="7"/>
  <c r="AJ16" i="7" s="1"/>
  <c r="AH16" i="7"/>
  <c r="AG16" i="7"/>
  <c r="AE16" i="7"/>
  <c r="AF16" i="7" s="1"/>
  <c r="AC16" i="7"/>
  <c r="AD16" i="7" s="1"/>
  <c r="AA16" i="7"/>
  <c r="AB16" i="7" s="1"/>
  <c r="Z16" i="7"/>
  <c r="Y16" i="7"/>
  <c r="P16" i="7"/>
  <c r="J42" i="7" s="1"/>
  <c r="L42" i="7" s="1"/>
  <c r="L16" i="7"/>
  <c r="I15" i="14" s="1"/>
  <c r="H16" i="7"/>
  <c r="A16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P15" i="7"/>
  <c r="J41" i="7" s="1"/>
  <c r="L41" i="7" s="1"/>
  <c r="Q52" i="7" s="1"/>
  <c r="L15" i="7"/>
  <c r="I14" i="14" s="1"/>
  <c r="K15" i="7"/>
  <c r="H15" i="7"/>
  <c r="A15" i="7"/>
  <c r="AN14" i="7"/>
  <c r="AM14" i="7"/>
  <c r="AK14" i="7"/>
  <c r="AL14" i="7" s="1"/>
  <c r="AJ14" i="7"/>
  <c r="AI14" i="7"/>
  <c r="AG14" i="7"/>
  <c r="AH14" i="7" s="1"/>
  <c r="AF14" i="7"/>
  <c r="AE14" i="7"/>
  <c r="AC14" i="7"/>
  <c r="AD14" i="7" s="1"/>
  <c r="AB14" i="7"/>
  <c r="AA14" i="7"/>
  <c r="Y14" i="7"/>
  <c r="Z14" i="7" s="1"/>
  <c r="Q14" i="7"/>
  <c r="O14" i="7"/>
  <c r="L14" i="7"/>
  <c r="I13" i="14" s="1"/>
  <c r="H14" i="7"/>
  <c r="A14" i="7"/>
  <c r="AM13" i="7"/>
  <c r="AN13" i="7" s="1"/>
  <c r="AK13" i="7"/>
  <c r="AL13" i="7" s="1"/>
  <c r="AJ13" i="7"/>
  <c r="AI13" i="7"/>
  <c r="AG13" i="7"/>
  <c r="AH13" i="7" s="1"/>
  <c r="AE13" i="7"/>
  <c r="AF13" i="7" s="1"/>
  <c r="AC13" i="7"/>
  <c r="AD13" i="7" s="1"/>
  <c r="AB13" i="7"/>
  <c r="AA13" i="7"/>
  <c r="Y13" i="7"/>
  <c r="Z13" i="7" s="1"/>
  <c r="O13" i="7"/>
  <c r="Q13" i="7" s="1"/>
  <c r="K13" i="7"/>
  <c r="L13" i="7" s="1"/>
  <c r="I12" i="14" s="1"/>
  <c r="H13" i="7"/>
  <c r="A13" i="7"/>
  <c r="AM12" i="7"/>
  <c r="AN12" i="7" s="1"/>
  <c r="AK12" i="7"/>
  <c r="AL12" i="7" s="1"/>
  <c r="AI12" i="7"/>
  <c r="AJ12" i="7" s="1"/>
  <c r="AH12" i="7"/>
  <c r="AG12" i="7"/>
  <c r="AE12" i="7"/>
  <c r="AF12" i="7" s="1"/>
  <c r="AC12" i="7"/>
  <c r="AD12" i="7" s="1"/>
  <c r="AA12" i="7"/>
  <c r="AB12" i="7" s="1"/>
  <c r="Z12" i="7"/>
  <c r="Y12" i="7"/>
  <c r="O12" i="7"/>
  <c r="Q12" i="7" s="1"/>
  <c r="K12" i="7"/>
  <c r="L12" i="7" s="1"/>
  <c r="I11" i="14" s="1"/>
  <c r="H12" i="7"/>
  <c r="A12" i="7"/>
  <c r="AM11" i="7"/>
  <c r="AN11" i="7" s="1"/>
  <c r="AK11" i="7"/>
  <c r="AL11" i="7" s="1"/>
  <c r="AI11" i="7"/>
  <c r="AJ11" i="7" s="1"/>
  <c r="AH11" i="7"/>
  <c r="AG11" i="7"/>
  <c r="AE11" i="7"/>
  <c r="AF11" i="7" s="1"/>
  <c r="AC11" i="7"/>
  <c r="AD11" i="7" s="1"/>
  <c r="AA11" i="7"/>
  <c r="AB11" i="7" s="1"/>
  <c r="Z11" i="7"/>
  <c r="Y11" i="7"/>
  <c r="O11" i="7"/>
  <c r="Q11" i="7" s="1"/>
  <c r="L11" i="7"/>
  <c r="I10" i="14" s="1"/>
  <c r="H11" i="7"/>
  <c r="A11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O10" i="7"/>
  <c r="Q10" i="7" s="1"/>
  <c r="L10" i="7"/>
  <c r="I9" i="14" s="1"/>
  <c r="K10" i="7"/>
  <c r="H10" i="7"/>
  <c r="A10" i="7"/>
  <c r="AN9" i="7"/>
  <c r="AM9" i="7"/>
  <c r="AK9" i="7"/>
  <c r="AL9" i="7" s="1"/>
  <c r="AJ9" i="7"/>
  <c r="AI9" i="7"/>
  <c r="AG9" i="7"/>
  <c r="AH9" i="7" s="1"/>
  <c r="AF9" i="7"/>
  <c r="AE9" i="7"/>
  <c r="AC9" i="7"/>
  <c r="AD9" i="7" s="1"/>
  <c r="AB9" i="7"/>
  <c r="AA9" i="7"/>
  <c r="Y9" i="7"/>
  <c r="Z9" i="7" s="1"/>
  <c r="Q9" i="7"/>
  <c r="O9" i="7"/>
  <c r="L9" i="7"/>
  <c r="I8" i="14" s="1"/>
  <c r="K9" i="7"/>
  <c r="H9" i="7"/>
  <c r="A9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Q8" i="7"/>
  <c r="O8" i="7"/>
  <c r="L8" i="7"/>
  <c r="I7" i="14" s="1"/>
  <c r="K8" i="7"/>
  <c r="H8" i="7"/>
  <c r="A8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Q7" i="7"/>
  <c r="O7" i="7"/>
  <c r="L7" i="7"/>
  <c r="I6" i="14" s="1"/>
  <c r="K7" i="7"/>
  <c r="H7" i="7"/>
  <c r="A7" i="7"/>
  <c r="AN6" i="7"/>
  <c r="AM6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Q6" i="7"/>
  <c r="O6" i="7"/>
  <c r="L6" i="7"/>
  <c r="I5" i="14" s="1"/>
  <c r="H6" i="7"/>
  <c r="A6" i="7"/>
  <c r="AM5" i="7"/>
  <c r="AN5" i="7" s="1"/>
  <c r="AK5" i="7"/>
  <c r="AL5" i="7" s="1"/>
  <c r="AI5" i="7"/>
  <c r="AJ5" i="7" s="1"/>
  <c r="AG5" i="7"/>
  <c r="AH5" i="7" s="1"/>
  <c r="AE5" i="7"/>
  <c r="AF5" i="7" s="1"/>
  <c r="AC5" i="7"/>
  <c r="AD5" i="7" s="1"/>
  <c r="AA5" i="7"/>
  <c r="AB5" i="7" s="1"/>
  <c r="Y5" i="7"/>
  <c r="Z5" i="7" s="1"/>
  <c r="Q5" i="7"/>
  <c r="O5" i="7"/>
  <c r="L5" i="7"/>
  <c r="I4" i="14" s="1"/>
  <c r="K5" i="7"/>
  <c r="H5" i="7"/>
  <c r="A5" i="7"/>
  <c r="AN4" i="7"/>
  <c r="AM4" i="7"/>
  <c r="AL4" i="7"/>
  <c r="AK4" i="7"/>
  <c r="AJ4" i="7"/>
  <c r="AI4" i="7"/>
  <c r="AH4" i="7"/>
  <c r="AG4" i="7"/>
  <c r="AF4" i="7"/>
  <c r="AE4" i="7"/>
  <c r="AD4" i="7"/>
  <c r="AC4" i="7"/>
  <c r="AB4" i="7"/>
  <c r="AA4" i="7"/>
  <c r="Z4" i="7"/>
  <c r="Y4" i="7"/>
  <c r="R4" i="7"/>
  <c r="Q4" i="7"/>
  <c r="O4" i="7"/>
  <c r="L4" i="7"/>
  <c r="I3" i="14" s="1"/>
  <c r="K4" i="7"/>
  <c r="H4" i="7"/>
  <c r="A4" i="7"/>
  <c r="AN3" i="7"/>
  <c r="AM3" i="7"/>
  <c r="AL3" i="7"/>
  <c r="AK3" i="7"/>
  <c r="AJ3" i="7"/>
  <c r="W36" i="7" s="1"/>
  <c r="AI3" i="7"/>
  <c r="AH3" i="7"/>
  <c r="AG3" i="7"/>
  <c r="AF3" i="7"/>
  <c r="AE3" i="7"/>
  <c r="AD3" i="7"/>
  <c r="AC3" i="7"/>
  <c r="AB3" i="7"/>
  <c r="W18" i="7" s="1"/>
  <c r="AA3" i="7"/>
  <c r="Z3" i="7"/>
  <c r="Y3" i="7"/>
  <c r="H3" i="7"/>
  <c r="A3" i="7"/>
  <c r="H1" i="7"/>
  <c r="Q1" i="7" s="1"/>
  <c r="Q40" i="7" s="1"/>
  <c r="Q54" i="7" s="1"/>
  <c r="F1" i="7"/>
  <c r="O1" i="7" s="1"/>
  <c r="O40" i="7" s="1"/>
  <c r="O54" i="7" s="1"/>
  <c r="N1" i="7"/>
  <c r="N40" i="7" s="1"/>
  <c r="N54" i="7" s="1"/>
  <c r="C1" i="7"/>
  <c r="L1" i="7" s="1"/>
  <c r="L40" i="7" s="1"/>
  <c r="L54" i="7" s="1"/>
  <c r="G60" i="6"/>
  <c r="AN59" i="6"/>
  <c r="AM59" i="6"/>
  <c r="AK59" i="6"/>
  <c r="AL59" i="6" s="1"/>
  <c r="AJ59" i="6"/>
  <c r="AI59" i="6"/>
  <c r="AG59" i="6"/>
  <c r="AH59" i="6" s="1"/>
  <c r="AF59" i="6"/>
  <c r="AE59" i="6"/>
  <c r="AC59" i="6"/>
  <c r="AD59" i="6" s="1"/>
  <c r="AB59" i="6"/>
  <c r="AA59" i="6"/>
  <c r="Y59" i="6"/>
  <c r="Z59" i="6" s="1"/>
  <c r="H59" i="6"/>
  <c r="A59" i="6"/>
  <c r="AM58" i="6"/>
  <c r="AN58" i="6" s="1"/>
  <c r="AL58" i="6"/>
  <c r="AK58" i="6"/>
  <c r="AI58" i="6"/>
  <c r="AJ58" i="6" s="1"/>
  <c r="AH58" i="6"/>
  <c r="AG58" i="6"/>
  <c r="AE58" i="6"/>
  <c r="AF58" i="6" s="1"/>
  <c r="AD58" i="6"/>
  <c r="AC58" i="6"/>
  <c r="AA58" i="6"/>
  <c r="AB58" i="6" s="1"/>
  <c r="Z58" i="6"/>
  <c r="Y58" i="6"/>
  <c r="H58" i="6"/>
  <c r="A58" i="6"/>
  <c r="AN57" i="6"/>
  <c r="AM57" i="6"/>
  <c r="AK57" i="6"/>
  <c r="AL57" i="6" s="1"/>
  <c r="AJ57" i="6"/>
  <c r="AI57" i="6"/>
  <c r="AG57" i="6"/>
  <c r="AH57" i="6" s="1"/>
  <c r="AF57" i="6"/>
  <c r="AE57" i="6"/>
  <c r="AC57" i="6"/>
  <c r="AD57" i="6" s="1"/>
  <c r="AB57" i="6"/>
  <c r="AA57" i="6"/>
  <c r="Y57" i="6"/>
  <c r="Z57" i="6" s="1"/>
  <c r="H57" i="6"/>
  <c r="A57" i="6"/>
  <c r="AM56" i="6"/>
  <c r="AN56" i="6" s="1"/>
  <c r="AL56" i="6"/>
  <c r="AK56" i="6"/>
  <c r="AI56" i="6"/>
  <c r="AJ56" i="6" s="1"/>
  <c r="AH56" i="6"/>
  <c r="AG56" i="6"/>
  <c r="AE56" i="6"/>
  <c r="AF56" i="6" s="1"/>
  <c r="AD56" i="6"/>
  <c r="AC56" i="6"/>
  <c r="AA56" i="6"/>
  <c r="AB56" i="6" s="1"/>
  <c r="Z56" i="6"/>
  <c r="Y56" i="6"/>
  <c r="H56" i="6"/>
  <c r="A56" i="6"/>
  <c r="AN55" i="6"/>
  <c r="AM55" i="6"/>
  <c r="AK55" i="6"/>
  <c r="AL55" i="6" s="1"/>
  <c r="AJ55" i="6"/>
  <c r="AI55" i="6"/>
  <c r="AG55" i="6"/>
  <c r="AH55" i="6" s="1"/>
  <c r="AF55" i="6"/>
  <c r="AE55" i="6"/>
  <c r="AC55" i="6"/>
  <c r="AD55" i="6" s="1"/>
  <c r="AB55" i="6"/>
  <c r="AA55" i="6"/>
  <c r="Y55" i="6"/>
  <c r="Z55" i="6" s="1"/>
  <c r="L55" i="6"/>
  <c r="Q58" i="6" s="1"/>
  <c r="H55" i="6"/>
  <c r="A55" i="6"/>
  <c r="AN54" i="6"/>
  <c r="AM54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H54" i="6"/>
  <c r="A54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H53" i="6"/>
  <c r="A53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L52" i="6"/>
  <c r="H52" i="6"/>
  <c r="A52" i="6"/>
  <c r="AN51" i="6"/>
  <c r="AM51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Q51" i="6"/>
  <c r="L51" i="6"/>
  <c r="H51" i="6"/>
  <c r="A51" i="6"/>
  <c r="AN50" i="6"/>
  <c r="AM50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Q50" i="6"/>
  <c r="L50" i="6"/>
  <c r="H50" i="6"/>
  <c r="A50" i="6"/>
  <c r="AN49" i="6"/>
  <c r="AM49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Q49" i="6"/>
  <c r="L49" i="6"/>
  <c r="H49" i="6"/>
  <c r="A49" i="6"/>
  <c r="AN48" i="6"/>
  <c r="AM48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Q48" i="6"/>
  <c r="L48" i="6"/>
  <c r="H48" i="6"/>
  <c r="A48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Q47" i="6"/>
  <c r="L47" i="6"/>
  <c r="H47" i="6"/>
  <c r="A47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Q46" i="6"/>
  <c r="L46" i="6"/>
  <c r="H46" i="6"/>
  <c r="A46" i="6"/>
  <c r="AM45" i="6"/>
  <c r="AN45" i="6" s="1"/>
  <c r="AL45" i="6"/>
  <c r="AK45" i="6"/>
  <c r="AI45" i="6"/>
  <c r="AJ45" i="6" s="1"/>
  <c r="AH45" i="6"/>
  <c r="AG45" i="6"/>
  <c r="AE45" i="6"/>
  <c r="AF45" i="6" s="1"/>
  <c r="AD45" i="6"/>
  <c r="AC45" i="6"/>
  <c r="AA45" i="6"/>
  <c r="AB45" i="6" s="1"/>
  <c r="Z45" i="6"/>
  <c r="Y45" i="6"/>
  <c r="Q45" i="6"/>
  <c r="L45" i="6"/>
  <c r="H45" i="6"/>
  <c r="A45" i="6"/>
  <c r="AN44" i="6"/>
  <c r="AM44" i="6"/>
  <c r="AK44" i="6"/>
  <c r="AL44" i="6" s="1"/>
  <c r="AJ44" i="6"/>
  <c r="AI44" i="6"/>
  <c r="AG44" i="6"/>
  <c r="AH44" i="6" s="1"/>
  <c r="AF44" i="6"/>
  <c r="AE44" i="6"/>
  <c r="AC44" i="6"/>
  <c r="AD44" i="6" s="1"/>
  <c r="AB44" i="6"/>
  <c r="AA44" i="6"/>
  <c r="Y44" i="6"/>
  <c r="Z44" i="6" s="1"/>
  <c r="Q44" i="6"/>
  <c r="L44" i="6"/>
  <c r="H44" i="6"/>
  <c r="A44" i="6"/>
  <c r="AM43" i="6"/>
  <c r="AN43" i="6" s="1"/>
  <c r="AL43" i="6"/>
  <c r="AK43" i="6"/>
  <c r="AI43" i="6"/>
  <c r="AJ43" i="6" s="1"/>
  <c r="AH43" i="6"/>
  <c r="AG43" i="6"/>
  <c r="AE43" i="6"/>
  <c r="AF43" i="6" s="1"/>
  <c r="AD43" i="6"/>
  <c r="AC43" i="6"/>
  <c r="AA43" i="6"/>
  <c r="AB43" i="6" s="1"/>
  <c r="Z43" i="6"/>
  <c r="Y43" i="6"/>
  <c r="Q43" i="6"/>
  <c r="J43" i="6"/>
  <c r="L43" i="6" s="1"/>
  <c r="H43" i="6"/>
  <c r="A43" i="6"/>
  <c r="AM42" i="6"/>
  <c r="AN42" i="6" s="1"/>
  <c r="AL42" i="6"/>
  <c r="AK42" i="6"/>
  <c r="AI42" i="6"/>
  <c r="AJ42" i="6" s="1"/>
  <c r="AH42" i="6"/>
  <c r="AG42" i="6"/>
  <c r="AE42" i="6"/>
  <c r="AF42" i="6" s="1"/>
  <c r="AD42" i="6"/>
  <c r="AC42" i="6"/>
  <c r="AA42" i="6"/>
  <c r="AB42" i="6" s="1"/>
  <c r="Z42" i="6"/>
  <c r="Y42" i="6"/>
  <c r="Q42" i="6"/>
  <c r="H42" i="6"/>
  <c r="A42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Q41" i="6"/>
  <c r="H41" i="6"/>
  <c r="A41" i="6"/>
  <c r="AN40" i="6"/>
  <c r="AM40" i="6"/>
  <c r="AK40" i="6"/>
  <c r="AL40" i="6" s="1"/>
  <c r="AJ40" i="6"/>
  <c r="AI40" i="6"/>
  <c r="AG40" i="6"/>
  <c r="AH40" i="6" s="1"/>
  <c r="AF40" i="6"/>
  <c r="AE40" i="6"/>
  <c r="AC40" i="6"/>
  <c r="AD40" i="6" s="1"/>
  <c r="AB40" i="6"/>
  <c r="AA40" i="6"/>
  <c r="Y40" i="6"/>
  <c r="Z40" i="6" s="1"/>
  <c r="H40" i="6"/>
  <c r="A40" i="6"/>
  <c r="AN39" i="6"/>
  <c r="AM39" i="6"/>
  <c r="AK39" i="6"/>
  <c r="AL39" i="6" s="1"/>
  <c r="AJ39" i="6"/>
  <c r="AI39" i="6"/>
  <c r="AG39" i="6"/>
  <c r="AH39" i="6" s="1"/>
  <c r="AF39" i="6"/>
  <c r="AE39" i="6"/>
  <c r="AC39" i="6"/>
  <c r="AD39" i="6" s="1"/>
  <c r="AB39" i="6"/>
  <c r="AA39" i="6"/>
  <c r="Y39" i="6"/>
  <c r="Z39" i="6" s="1"/>
  <c r="H39" i="6"/>
  <c r="A39" i="6"/>
  <c r="AM38" i="6"/>
  <c r="AN38" i="6" s="1"/>
  <c r="AL38" i="6"/>
  <c r="AK38" i="6"/>
  <c r="AI38" i="6"/>
  <c r="AJ38" i="6" s="1"/>
  <c r="AH38" i="6"/>
  <c r="AG38" i="6"/>
  <c r="AE38" i="6"/>
  <c r="AF38" i="6" s="1"/>
  <c r="AD38" i="6"/>
  <c r="AC38" i="6"/>
  <c r="AA38" i="6"/>
  <c r="AB38" i="6" s="1"/>
  <c r="Z38" i="6"/>
  <c r="Y38" i="6"/>
  <c r="H38" i="6"/>
  <c r="A38" i="6"/>
  <c r="AM37" i="6"/>
  <c r="AN37" i="6" s="1"/>
  <c r="AL37" i="6"/>
  <c r="AK37" i="6"/>
  <c r="AI37" i="6"/>
  <c r="AJ37" i="6" s="1"/>
  <c r="AH37" i="6"/>
  <c r="AG37" i="6"/>
  <c r="AE37" i="6"/>
  <c r="AF37" i="6" s="1"/>
  <c r="AD37" i="6"/>
  <c r="AC37" i="6"/>
  <c r="AA37" i="6"/>
  <c r="AB37" i="6" s="1"/>
  <c r="Z37" i="6"/>
  <c r="Y37" i="6"/>
  <c r="H37" i="6"/>
  <c r="A37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Q36" i="6"/>
  <c r="O36" i="6"/>
  <c r="H36" i="6"/>
  <c r="A36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Q35" i="6"/>
  <c r="O35" i="6"/>
  <c r="H35" i="6"/>
  <c r="A35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Q34" i="6"/>
  <c r="O34" i="6"/>
  <c r="H34" i="6"/>
  <c r="A34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Q33" i="6"/>
  <c r="O33" i="6"/>
  <c r="H33" i="6"/>
  <c r="A33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Q32" i="6"/>
  <c r="O32" i="6"/>
  <c r="H32" i="6"/>
  <c r="A32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Q31" i="6"/>
  <c r="O31" i="6"/>
  <c r="H31" i="6"/>
  <c r="A31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Q30" i="6"/>
  <c r="O30" i="6"/>
  <c r="H30" i="6"/>
  <c r="A30" i="6"/>
  <c r="AN29" i="6"/>
  <c r="AM29" i="6"/>
  <c r="AL29" i="6"/>
  <c r="AK29" i="6"/>
  <c r="AJ29" i="6"/>
  <c r="AI29" i="6"/>
  <c r="AH29" i="6"/>
  <c r="AG29" i="6"/>
  <c r="AE29" i="6"/>
  <c r="AF29" i="6" s="1"/>
  <c r="AD29" i="6"/>
  <c r="AC29" i="6"/>
  <c r="AA29" i="6"/>
  <c r="AB29" i="6" s="1"/>
  <c r="Z29" i="6"/>
  <c r="Y29" i="6"/>
  <c r="O29" i="6"/>
  <c r="Q29" i="6" s="1"/>
  <c r="H29" i="6"/>
  <c r="A29" i="6"/>
  <c r="AM28" i="6"/>
  <c r="AN28" i="6" s="1"/>
  <c r="AL28" i="6"/>
  <c r="AK28" i="6"/>
  <c r="AI28" i="6"/>
  <c r="AJ28" i="6" s="1"/>
  <c r="AH28" i="6"/>
  <c r="AG28" i="6"/>
  <c r="AE28" i="6"/>
  <c r="AF28" i="6" s="1"/>
  <c r="AD28" i="6"/>
  <c r="AC28" i="6"/>
  <c r="AA28" i="6"/>
  <c r="AB28" i="6" s="1"/>
  <c r="Z28" i="6"/>
  <c r="Y28" i="6"/>
  <c r="Q28" i="6"/>
  <c r="O28" i="6"/>
  <c r="H28" i="6"/>
  <c r="A28" i="6"/>
  <c r="AN27" i="6"/>
  <c r="AM27" i="6"/>
  <c r="AK27" i="6"/>
  <c r="AL27" i="6" s="1"/>
  <c r="AJ27" i="6"/>
  <c r="AI27" i="6"/>
  <c r="AG27" i="6"/>
  <c r="AH27" i="6" s="1"/>
  <c r="AF27" i="6"/>
  <c r="AE27" i="6"/>
  <c r="AC27" i="6"/>
  <c r="AD27" i="6" s="1"/>
  <c r="AB27" i="6"/>
  <c r="AA27" i="6"/>
  <c r="Y27" i="6"/>
  <c r="Z27" i="6" s="1"/>
  <c r="O27" i="6"/>
  <c r="Q27" i="6" s="1"/>
  <c r="H27" i="6"/>
  <c r="A27" i="6"/>
  <c r="AN26" i="6"/>
  <c r="AM26" i="6"/>
  <c r="AK26" i="6"/>
  <c r="AL26" i="6" s="1"/>
  <c r="AJ26" i="6"/>
  <c r="AI26" i="6"/>
  <c r="AG26" i="6"/>
  <c r="AH26" i="6" s="1"/>
  <c r="AF26" i="6"/>
  <c r="AE26" i="6"/>
  <c r="AC26" i="6"/>
  <c r="AD26" i="6" s="1"/>
  <c r="AB26" i="6"/>
  <c r="AA26" i="6"/>
  <c r="Y26" i="6"/>
  <c r="Z26" i="6" s="1"/>
  <c r="O26" i="6"/>
  <c r="Q26" i="6" s="1"/>
  <c r="H26" i="6"/>
  <c r="A26" i="6"/>
  <c r="AN25" i="6"/>
  <c r="AM25" i="6"/>
  <c r="AK25" i="6"/>
  <c r="AL25" i="6" s="1"/>
  <c r="AJ25" i="6"/>
  <c r="AI25" i="6"/>
  <c r="AG25" i="6"/>
  <c r="AH25" i="6" s="1"/>
  <c r="AF25" i="6"/>
  <c r="AE25" i="6"/>
  <c r="AC25" i="6"/>
  <c r="AD25" i="6" s="1"/>
  <c r="AB25" i="6"/>
  <c r="AA25" i="6"/>
  <c r="Y25" i="6"/>
  <c r="Z25" i="6" s="1"/>
  <c r="O25" i="6"/>
  <c r="Q25" i="6" s="1"/>
  <c r="H25" i="6"/>
  <c r="A25" i="6"/>
  <c r="AN24" i="6"/>
  <c r="AM24" i="6"/>
  <c r="AK24" i="6"/>
  <c r="AL24" i="6" s="1"/>
  <c r="AJ24" i="6"/>
  <c r="AI24" i="6"/>
  <c r="AG24" i="6"/>
  <c r="AH24" i="6" s="1"/>
  <c r="AF24" i="6"/>
  <c r="AE24" i="6"/>
  <c r="AC24" i="6"/>
  <c r="AD24" i="6" s="1"/>
  <c r="AB24" i="6"/>
  <c r="AA24" i="6"/>
  <c r="Y24" i="6"/>
  <c r="Z24" i="6" s="1"/>
  <c r="Q24" i="6"/>
  <c r="O24" i="6"/>
  <c r="H24" i="6"/>
  <c r="A24" i="6"/>
  <c r="AN23" i="6"/>
  <c r="AM23" i="6"/>
  <c r="AK23" i="6"/>
  <c r="AL23" i="6" s="1"/>
  <c r="AJ23" i="6"/>
  <c r="AI23" i="6"/>
  <c r="AG23" i="6"/>
  <c r="AH23" i="6" s="1"/>
  <c r="AF23" i="6"/>
  <c r="AE23" i="6"/>
  <c r="AC23" i="6"/>
  <c r="AD23" i="6" s="1"/>
  <c r="AB23" i="6"/>
  <c r="AA23" i="6"/>
  <c r="Y23" i="6"/>
  <c r="Z23" i="6" s="1"/>
  <c r="Q23" i="6"/>
  <c r="O23" i="6"/>
  <c r="H23" i="6"/>
  <c r="A23" i="6"/>
  <c r="AN22" i="6"/>
  <c r="AM22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Q22" i="6"/>
  <c r="O22" i="6"/>
  <c r="H22" i="6"/>
  <c r="A22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O21" i="6"/>
  <c r="Q21" i="6" s="1"/>
  <c r="H21" i="6"/>
  <c r="A21" i="6"/>
  <c r="AN20" i="6"/>
  <c r="AM20" i="6"/>
  <c r="AK20" i="6"/>
  <c r="AL20" i="6" s="1"/>
  <c r="AI20" i="6"/>
  <c r="AJ20" i="6" s="1"/>
  <c r="AG20" i="6"/>
  <c r="AH20" i="6" s="1"/>
  <c r="AF20" i="6"/>
  <c r="AE20" i="6"/>
  <c r="AC20" i="6"/>
  <c r="AD20" i="6" s="1"/>
  <c r="AA20" i="6"/>
  <c r="AB20" i="6" s="1"/>
  <c r="Y20" i="6"/>
  <c r="Z20" i="6" s="1"/>
  <c r="Q20" i="6"/>
  <c r="P20" i="6"/>
  <c r="H20" i="6"/>
  <c r="A20" i="6"/>
  <c r="AN19" i="6"/>
  <c r="AM19" i="6"/>
  <c r="AK19" i="6"/>
  <c r="AL19" i="6" s="1"/>
  <c r="AJ19" i="6"/>
  <c r="AI19" i="6"/>
  <c r="AG19" i="6"/>
  <c r="AH19" i="6" s="1"/>
  <c r="AF19" i="6"/>
  <c r="AE19" i="6"/>
  <c r="AC19" i="6"/>
  <c r="AD19" i="6" s="1"/>
  <c r="AB19" i="6"/>
  <c r="AA19" i="6"/>
  <c r="Y19" i="6"/>
  <c r="Z19" i="6" s="1"/>
  <c r="Q19" i="6"/>
  <c r="P19" i="6"/>
  <c r="H19" i="6"/>
  <c r="A19" i="6"/>
  <c r="AN18" i="6"/>
  <c r="AM18" i="6"/>
  <c r="AK18" i="6"/>
  <c r="AL18" i="6" s="1"/>
  <c r="AJ18" i="6"/>
  <c r="AI18" i="6"/>
  <c r="AG18" i="6"/>
  <c r="AH18" i="6" s="1"/>
  <c r="AF18" i="6"/>
  <c r="AE18" i="6"/>
  <c r="AC18" i="6"/>
  <c r="AD18" i="6" s="1"/>
  <c r="AB18" i="6"/>
  <c r="AA18" i="6"/>
  <c r="Y18" i="6"/>
  <c r="Z18" i="6" s="1"/>
  <c r="Q18" i="6"/>
  <c r="P18" i="6"/>
  <c r="H18" i="6"/>
  <c r="A18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Q17" i="6"/>
  <c r="P17" i="6"/>
  <c r="H17" i="6"/>
  <c r="A17" i="6"/>
  <c r="AM16" i="6"/>
  <c r="AN16" i="6" s="1"/>
  <c r="AL16" i="6"/>
  <c r="AK16" i="6"/>
  <c r="AI16" i="6"/>
  <c r="AJ16" i="6" s="1"/>
  <c r="AG16" i="6"/>
  <c r="AH16" i="6" s="1"/>
  <c r="AE16" i="6"/>
  <c r="AF16" i="6" s="1"/>
  <c r="AD16" i="6"/>
  <c r="AC16" i="6"/>
  <c r="AA16" i="6"/>
  <c r="AB16" i="6" s="1"/>
  <c r="Y16" i="6"/>
  <c r="Z16" i="6" s="1"/>
  <c r="Q16" i="6"/>
  <c r="P16" i="6"/>
  <c r="J42" i="6" s="1"/>
  <c r="L42" i="6" s="1"/>
  <c r="L16" i="6"/>
  <c r="H15" i="14" s="1"/>
  <c r="H16" i="6"/>
  <c r="A16" i="6"/>
  <c r="AN15" i="6"/>
  <c r="AM15" i="6"/>
  <c r="AK15" i="6"/>
  <c r="AL15" i="6" s="1"/>
  <c r="AJ15" i="6"/>
  <c r="AI15" i="6"/>
  <c r="AG15" i="6"/>
  <c r="AH15" i="6" s="1"/>
  <c r="AF15" i="6"/>
  <c r="AE15" i="6"/>
  <c r="AC15" i="6"/>
  <c r="AD15" i="6" s="1"/>
  <c r="AB15" i="6"/>
  <c r="AA15" i="6"/>
  <c r="Y15" i="6"/>
  <c r="Z15" i="6" s="1"/>
  <c r="Q15" i="6"/>
  <c r="P15" i="6"/>
  <c r="J41" i="6" s="1"/>
  <c r="L41" i="6" s="1"/>
  <c r="Q52" i="6" s="1"/>
  <c r="L15" i="6"/>
  <c r="H14" i="14" s="1"/>
  <c r="K15" i="6"/>
  <c r="H15" i="6"/>
  <c r="A15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O14" i="6"/>
  <c r="Q14" i="6" s="1"/>
  <c r="L14" i="6"/>
  <c r="H13" i="14" s="1"/>
  <c r="H14" i="6"/>
  <c r="A14" i="6"/>
  <c r="AN13" i="6"/>
  <c r="AM13" i="6"/>
  <c r="AK13" i="6"/>
  <c r="AL13" i="6" s="1"/>
  <c r="AI13" i="6"/>
  <c r="AJ13" i="6" s="1"/>
  <c r="AG13" i="6"/>
  <c r="AH13" i="6" s="1"/>
  <c r="AF13" i="6"/>
  <c r="AE13" i="6"/>
  <c r="AC13" i="6"/>
  <c r="AD13" i="6" s="1"/>
  <c r="AA13" i="6"/>
  <c r="AB13" i="6" s="1"/>
  <c r="Y13" i="6"/>
  <c r="Z13" i="6" s="1"/>
  <c r="Q13" i="6"/>
  <c r="O13" i="6"/>
  <c r="K13" i="6"/>
  <c r="L13" i="6" s="1"/>
  <c r="H12" i="14" s="1"/>
  <c r="H13" i="6"/>
  <c r="A13" i="6"/>
  <c r="AM12" i="6"/>
  <c r="AN12" i="6" s="1"/>
  <c r="AL12" i="6"/>
  <c r="AK12" i="6"/>
  <c r="AI12" i="6"/>
  <c r="AJ12" i="6" s="1"/>
  <c r="AG12" i="6"/>
  <c r="AH12" i="6" s="1"/>
  <c r="AE12" i="6"/>
  <c r="AF12" i="6" s="1"/>
  <c r="AD12" i="6"/>
  <c r="AC12" i="6"/>
  <c r="AA12" i="6"/>
  <c r="AB12" i="6" s="1"/>
  <c r="Y12" i="6"/>
  <c r="Z12" i="6" s="1"/>
  <c r="Q12" i="6"/>
  <c r="O12" i="6"/>
  <c r="K12" i="6"/>
  <c r="L12" i="6" s="1"/>
  <c r="H11" i="14" s="1"/>
  <c r="H12" i="6"/>
  <c r="A12" i="6"/>
  <c r="AM11" i="6"/>
  <c r="AN11" i="6" s="1"/>
  <c r="AL11" i="6"/>
  <c r="AK11" i="6"/>
  <c r="AI11" i="6"/>
  <c r="AJ11" i="6" s="1"/>
  <c r="AG11" i="6"/>
  <c r="AH11" i="6" s="1"/>
  <c r="AE11" i="6"/>
  <c r="AF11" i="6" s="1"/>
  <c r="AD11" i="6"/>
  <c r="AC11" i="6"/>
  <c r="AA11" i="6"/>
  <c r="AB11" i="6" s="1"/>
  <c r="Y11" i="6"/>
  <c r="Z11" i="6" s="1"/>
  <c r="Q11" i="6"/>
  <c r="O11" i="6"/>
  <c r="L11" i="6"/>
  <c r="H10" i="14" s="1"/>
  <c r="H11" i="6"/>
  <c r="A11" i="6"/>
  <c r="AN10" i="6"/>
  <c r="AM10" i="6"/>
  <c r="AK10" i="6"/>
  <c r="AL10" i="6" s="1"/>
  <c r="AJ10" i="6"/>
  <c r="AI10" i="6"/>
  <c r="AG10" i="6"/>
  <c r="AH10" i="6" s="1"/>
  <c r="AF10" i="6"/>
  <c r="AE10" i="6"/>
  <c r="AC10" i="6"/>
  <c r="AD10" i="6" s="1"/>
  <c r="AB10" i="6"/>
  <c r="AA10" i="6"/>
  <c r="Y10" i="6"/>
  <c r="Z10" i="6" s="1"/>
  <c r="Q10" i="6"/>
  <c r="O10" i="6"/>
  <c r="L10" i="6"/>
  <c r="H9" i="14" s="1"/>
  <c r="K10" i="6"/>
  <c r="H10" i="6"/>
  <c r="A10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O9" i="6"/>
  <c r="Q9" i="6" s="1"/>
  <c r="K9" i="6"/>
  <c r="L9" i="6" s="1"/>
  <c r="H8" i="14" s="1"/>
  <c r="H9" i="6"/>
  <c r="A9" i="6"/>
  <c r="AM8" i="6"/>
  <c r="AN8" i="6" s="1"/>
  <c r="AK8" i="6"/>
  <c r="AL8" i="6" s="1"/>
  <c r="AI8" i="6"/>
  <c r="AJ8" i="6" s="1"/>
  <c r="AG8" i="6"/>
  <c r="AH8" i="6" s="1"/>
  <c r="AE8" i="6"/>
  <c r="AF8" i="6" s="1"/>
  <c r="AC8" i="6"/>
  <c r="AD8" i="6" s="1"/>
  <c r="AA8" i="6"/>
  <c r="AB8" i="6" s="1"/>
  <c r="Y8" i="6"/>
  <c r="Z8" i="6" s="1"/>
  <c r="O8" i="6"/>
  <c r="Q8" i="6" s="1"/>
  <c r="K8" i="6"/>
  <c r="L8" i="6" s="1"/>
  <c r="H7" i="14" s="1"/>
  <c r="H8" i="6"/>
  <c r="A8" i="6"/>
  <c r="AM7" i="6"/>
  <c r="AN7" i="6" s="1"/>
  <c r="AK7" i="6"/>
  <c r="AL7" i="6" s="1"/>
  <c r="AI7" i="6"/>
  <c r="AJ7" i="6" s="1"/>
  <c r="AG7" i="6"/>
  <c r="AH7" i="6" s="1"/>
  <c r="AE7" i="6"/>
  <c r="AF7" i="6" s="1"/>
  <c r="AC7" i="6"/>
  <c r="AD7" i="6" s="1"/>
  <c r="AA7" i="6"/>
  <c r="AB7" i="6" s="1"/>
  <c r="Y7" i="6"/>
  <c r="Z7" i="6" s="1"/>
  <c r="O7" i="6"/>
  <c r="Q7" i="6" s="1"/>
  <c r="K7" i="6"/>
  <c r="L7" i="6" s="1"/>
  <c r="H6" i="14" s="1"/>
  <c r="H7" i="6"/>
  <c r="A7" i="6"/>
  <c r="AM6" i="6"/>
  <c r="AN6" i="6" s="1"/>
  <c r="AK6" i="6"/>
  <c r="AL6" i="6" s="1"/>
  <c r="AI6" i="6"/>
  <c r="AJ6" i="6" s="1"/>
  <c r="AG6" i="6"/>
  <c r="AH6" i="6" s="1"/>
  <c r="AE6" i="6"/>
  <c r="AF6" i="6" s="1"/>
  <c r="AC6" i="6"/>
  <c r="AD6" i="6" s="1"/>
  <c r="AA6" i="6"/>
  <c r="AB6" i="6" s="1"/>
  <c r="Y6" i="6"/>
  <c r="Z6" i="6" s="1"/>
  <c r="O6" i="6"/>
  <c r="Q6" i="6" s="1"/>
  <c r="L6" i="6"/>
  <c r="H5" i="14" s="1"/>
  <c r="H6" i="6"/>
  <c r="A6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O5" i="6"/>
  <c r="Q5" i="6" s="1"/>
  <c r="K5" i="6"/>
  <c r="L5" i="6" s="1"/>
  <c r="H4" i="14" s="1"/>
  <c r="H5" i="6"/>
  <c r="A5" i="6"/>
  <c r="AM4" i="6"/>
  <c r="AN4" i="6" s="1"/>
  <c r="AK4" i="6"/>
  <c r="AL4" i="6" s="1"/>
  <c r="AI4" i="6"/>
  <c r="AJ4" i="6" s="1"/>
  <c r="AG4" i="6"/>
  <c r="AH4" i="6" s="1"/>
  <c r="AE4" i="6"/>
  <c r="AF4" i="6" s="1"/>
  <c r="AC4" i="6"/>
  <c r="AD4" i="6" s="1"/>
  <c r="AA4" i="6"/>
  <c r="AB4" i="6" s="1"/>
  <c r="Y4" i="6"/>
  <c r="Z4" i="6" s="1"/>
  <c r="R4" i="6"/>
  <c r="O4" i="6"/>
  <c r="Q4" i="6" s="1"/>
  <c r="Q37" i="6" s="1"/>
  <c r="K4" i="6"/>
  <c r="L4" i="6" s="1"/>
  <c r="H3" i="14" s="1"/>
  <c r="H4" i="6"/>
  <c r="A4" i="6"/>
  <c r="AM3" i="6"/>
  <c r="AN3" i="6" s="1"/>
  <c r="AK3" i="6"/>
  <c r="AL3" i="6" s="1"/>
  <c r="AI3" i="6"/>
  <c r="AJ3" i="6" s="1"/>
  <c r="AG3" i="6"/>
  <c r="AH3" i="6" s="1"/>
  <c r="AE3" i="6"/>
  <c r="AF3" i="6" s="1"/>
  <c r="AC3" i="6"/>
  <c r="AD3" i="6" s="1"/>
  <c r="AA3" i="6"/>
  <c r="AB3" i="6" s="1"/>
  <c r="Y3" i="6"/>
  <c r="Z3" i="6" s="1"/>
  <c r="H3" i="6"/>
  <c r="A3" i="6"/>
  <c r="H1" i="6"/>
  <c r="Q1" i="6" s="1"/>
  <c r="Q40" i="6" s="1"/>
  <c r="Q54" i="6" s="1"/>
  <c r="F1" i="6"/>
  <c r="O1" i="6" s="1"/>
  <c r="O40" i="6" s="1"/>
  <c r="O54" i="6" s="1"/>
  <c r="N1" i="6"/>
  <c r="N40" i="6" s="1"/>
  <c r="N54" i="6" s="1"/>
  <c r="C1" i="6"/>
  <c r="L1" i="6" s="1"/>
  <c r="L40" i="6" s="1"/>
  <c r="L54" i="6" s="1"/>
  <c r="G60" i="5"/>
  <c r="AN59" i="5"/>
  <c r="AM59" i="5"/>
  <c r="AK59" i="5"/>
  <c r="AL59" i="5" s="1"/>
  <c r="AJ59" i="5"/>
  <c r="AI59" i="5"/>
  <c r="AG59" i="5"/>
  <c r="AH59" i="5" s="1"/>
  <c r="AF59" i="5"/>
  <c r="AE59" i="5"/>
  <c r="AC59" i="5"/>
  <c r="AD59" i="5" s="1"/>
  <c r="AB59" i="5"/>
  <c r="AA59" i="5"/>
  <c r="Y59" i="5"/>
  <c r="Z59" i="5" s="1"/>
  <c r="H59" i="5"/>
  <c r="A59" i="5"/>
  <c r="AM58" i="5"/>
  <c r="AN58" i="5" s="1"/>
  <c r="AL58" i="5"/>
  <c r="AK58" i="5"/>
  <c r="AI58" i="5"/>
  <c r="AJ58" i="5" s="1"/>
  <c r="AH58" i="5"/>
  <c r="AG58" i="5"/>
  <c r="AE58" i="5"/>
  <c r="AF58" i="5" s="1"/>
  <c r="AD58" i="5"/>
  <c r="AC58" i="5"/>
  <c r="AA58" i="5"/>
  <c r="AB58" i="5" s="1"/>
  <c r="Z58" i="5"/>
  <c r="Y58" i="5"/>
  <c r="H58" i="5"/>
  <c r="A58" i="5"/>
  <c r="AN57" i="5"/>
  <c r="AM57" i="5"/>
  <c r="AK57" i="5"/>
  <c r="AL57" i="5" s="1"/>
  <c r="AJ57" i="5"/>
  <c r="AI57" i="5"/>
  <c r="AG57" i="5"/>
  <c r="AH57" i="5" s="1"/>
  <c r="AF57" i="5"/>
  <c r="AE57" i="5"/>
  <c r="AC57" i="5"/>
  <c r="AD57" i="5" s="1"/>
  <c r="AB57" i="5"/>
  <c r="AA57" i="5"/>
  <c r="Y57" i="5"/>
  <c r="Z57" i="5" s="1"/>
  <c r="H57" i="5"/>
  <c r="A57" i="5"/>
  <c r="AM56" i="5"/>
  <c r="AN56" i="5" s="1"/>
  <c r="AL56" i="5"/>
  <c r="AK56" i="5"/>
  <c r="AI56" i="5"/>
  <c r="AJ56" i="5" s="1"/>
  <c r="AH56" i="5"/>
  <c r="AG56" i="5"/>
  <c r="AE56" i="5"/>
  <c r="AF56" i="5" s="1"/>
  <c r="AD56" i="5"/>
  <c r="AC56" i="5"/>
  <c r="AA56" i="5"/>
  <c r="AB56" i="5" s="1"/>
  <c r="Z56" i="5"/>
  <c r="Y56" i="5"/>
  <c r="H56" i="5"/>
  <c r="A56" i="5"/>
  <c r="AN55" i="5"/>
  <c r="AM55" i="5"/>
  <c r="AK55" i="5"/>
  <c r="AL55" i="5" s="1"/>
  <c r="AJ55" i="5"/>
  <c r="AI55" i="5"/>
  <c r="AG55" i="5"/>
  <c r="AH55" i="5" s="1"/>
  <c r="AF55" i="5"/>
  <c r="AE55" i="5"/>
  <c r="AC55" i="5"/>
  <c r="AD55" i="5" s="1"/>
  <c r="AB55" i="5"/>
  <c r="AA55" i="5"/>
  <c r="Y55" i="5"/>
  <c r="Z55" i="5" s="1"/>
  <c r="L55" i="5"/>
  <c r="Q58" i="5" s="1"/>
  <c r="H55" i="5"/>
  <c r="A55" i="5"/>
  <c r="AN54" i="5"/>
  <c r="AM54" i="5"/>
  <c r="AK54" i="5"/>
  <c r="AL54" i="5" s="1"/>
  <c r="AJ54" i="5"/>
  <c r="AI54" i="5"/>
  <c r="AG54" i="5"/>
  <c r="AH54" i="5" s="1"/>
  <c r="AF54" i="5"/>
  <c r="AE54" i="5"/>
  <c r="AC54" i="5"/>
  <c r="AD54" i="5" s="1"/>
  <c r="AB54" i="5"/>
  <c r="AA54" i="5"/>
  <c r="Y54" i="5"/>
  <c r="Z54" i="5" s="1"/>
  <c r="H54" i="5"/>
  <c r="A54" i="5"/>
  <c r="AM53" i="5"/>
  <c r="AN53" i="5" s="1"/>
  <c r="AL53" i="5"/>
  <c r="AK53" i="5"/>
  <c r="AI53" i="5"/>
  <c r="AJ53" i="5" s="1"/>
  <c r="AH53" i="5"/>
  <c r="AG53" i="5"/>
  <c r="AE53" i="5"/>
  <c r="AF53" i="5" s="1"/>
  <c r="AD53" i="5"/>
  <c r="AC53" i="5"/>
  <c r="AA53" i="5"/>
  <c r="AB53" i="5" s="1"/>
  <c r="Z53" i="5"/>
  <c r="Y53" i="5"/>
  <c r="H53" i="5"/>
  <c r="A53" i="5"/>
  <c r="AN52" i="5"/>
  <c r="AM52" i="5"/>
  <c r="AK52" i="5"/>
  <c r="AL52" i="5" s="1"/>
  <c r="AJ52" i="5"/>
  <c r="AI52" i="5"/>
  <c r="AG52" i="5"/>
  <c r="AH52" i="5" s="1"/>
  <c r="AF52" i="5"/>
  <c r="AE52" i="5"/>
  <c r="AC52" i="5"/>
  <c r="AD52" i="5" s="1"/>
  <c r="AB52" i="5"/>
  <c r="AA52" i="5"/>
  <c r="Y52" i="5"/>
  <c r="Z52" i="5" s="1"/>
  <c r="L52" i="5"/>
  <c r="H52" i="5"/>
  <c r="A52" i="5"/>
  <c r="AN51" i="5"/>
  <c r="AM51" i="5"/>
  <c r="AK51" i="5"/>
  <c r="AL51" i="5" s="1"/>
  <c r="AJ51" i="5"/>
  <c r="AI51" i="5"/>
  <c r="AG51" i="5"/>
  <c r="AH51" i="5" s="1"/>
  <c r="AF51" i="5"/>
  <c r="AE51" i="5"/>
  <c r="AC51" i="5"/>
  <c r="AD51" i="5" s="1"/>
  <c r="AB51" i="5"/>
  <c r="AA51" i="5"/>
  <c r="Y51" i="5"/>
  <c r="Z51" i="5" s="1"/>
  <c r="Q51" i="5"/>
  <c r="L51" i="5"/>
  <c r="H51" i="5"/>
  <c r="A51" i="5"/>
  <c r="AN50" i="5"/>
  <c r="AM50" i="5"/>
  <c r="AK50" i="5"/>
  <c r="AL50" i="5" s="1"/>
  <c r="AJ50" i="5"/>
  <c r="AI50" i="5"/>
  <c r="AG50" i="5"/>
  <c r="AH50" i="5" s="1"/>
  <c r="AF50" i="5"/>
  <c r="AE50" i="5"/>
  <c r="AC50" i="5"/>
  <c r="AD50" i="5" s="1"/>
  <c r="AB50" i="5"/>
  <c r="AA50" i="5"/>
  <c r="Y50" i="5"/>
  <c r="Z50" i="5" s="1"/>
  <c r="Q50" i="5"/>
  <c r="L50" i="5"/>
  <c r="H50" i="5"/>
  <c r="A50" i="5"/>
  <c r="AN49" i="5"/>
  <c r="AM49" i="5"/>
  <c r="AK49" i="5"/>
  <c r="AL49" i="5" s="1"/>
  <c r="AJ49" i="5"/>
  <c r="AI49" i="5"/>
  <c r="AG49" i="5"/>
  <c r="AH49" i="5" s="1"/>
  <c r="AF49" i="5"/>
  <c r="AE49" i="5"/>
  <c r="AC49" i="5"/>
  <c r="AD49" i="5" s="1"/>
  <c r="AB49" i="5"/>
  <c r="AA49" i="5"/>
  <c r="Y49" i="5"/>
  <c r="Z49" i="5" s="1"/>
  <c r="Q49" i="5"/>
  <c r="L49" i="5"/>
  <c r="H49" i="5"/>
  <c r="A49" i="5"/>
  <c r="AN48" i="5"/>
  <c r="AM48" i="5"/>
  <c r="AK48" i="5"/>
  <c r="AL48" i="5" s="1"/>
  <c r="AJ48" i="5"/>
  <c r="AI48" i="5"/>
  <c r="AG48" i="5"/>
  <c r="AH48" i="5" s="1"/>
  <c r="AF48" i="5"/>
  <c r="AE48" i="5"/>
  <c r="AC48" i="5"/>
  <c r="AD48" i="5" s="1"/>
  <c r="AB48" i="5"/>
  <c r="AA48" i="5"/>
  <c r="Y48" i="5"/>
  <c r="Z48" i="5" s="1"/>
  <c r="Q48" i="5"/>
  <c r="L48" i="5"/>
  <c r="H48" i="5"/>
  <c r="A48" i="5"/>
  <c r="AN47" i="5"/>
  <c r="AM47" i="5"/>
  <c r="AK47" i="5"/>
  <c r="AL47" i="5" s="1"/>
  <c r="AJ47" i="5"/>
  <c r="AI47" i="5"/>
  <c r="AG47" i="5"/>
  <c r="AH47" i="5" s="1"/>
  <c r="AF47" i="5"/>
  <c r="AE47" i="5"/>
  <c r="AC47" i="5"/>
  <c r="AD47" i="5" s="1"/>
  <c r="AB47" i="5"/>
  <c r="AA47" i="5"/>
  <c r="Y47" i="5"/>
  <c r="Z47" i="5" s="1"/>
  <c r="Q47" i="5"/>
  <c r="L47" i="5"/>
  <c r="H47" i="5"/>
  <c r="A47" i="5"/>
  <c r="AN46" i="5"/>
  <c r="AM46" i="5"/>
  <c r="AK46" i="5"/>
  <c r="AL46" i="5" s="1"/>
  <c r="AJ46" i="5"/>
  <c r="AI46" i="5"/>
  <c r="AG46" i="5"/>
  <c r="AH46" i="5" s="1"/>
  <c r="AF46" i="5"/>
  <c r="AE46" i="5"/>
  <c r="AC46" i="5"/>
  <c r="AD46" i="5" s="1"/>
  <c r="AB46" i="5"/>
  <c r="AA46" i="5"/>
  <c r="Y46" i="5"/>
  <c r="Z46" i="5" s="1"/>
  <c r="Q46" i="5"/>
  <c r="L46" i="5"/>
  <c r="H46" i="5"/>
  <c r="A46" i="5"/>
  <c r="AM45" i="5"/>
  <c r="AN45" i="5" s="1"/>
  <c r="AL45" i="5"/>
  <c r="AK45" i="5"/>
  <c r="AI45" i="5"/>
  <c r="AJ45" i="5" s="1"/>
  <c r="AH45" i="5"/>
  <c r="AG45" i="5"/>
  <c r="AE45" i="5"/>
  <c r="AF45" i="5" s="1"/>
  <c r="AD45" i="5"/>
  <c r="AC45" i="5"/>
  <c r="AA45" i="5"/>
  <c r="AB45" i="5" s="1"/>
  <c r="Z45" i="5"/>
  <c r="Y45" i="5"/>
  <c r="Q45" i="5"/>
  <c r="L45" i="5"/>
  <c r="H45" i="5"/>
  <c r="A45" i="5"/>
  <c r="AN44" i="5"/>
  <c r="AM44" i="5"/>
  <c r="AK44" i="5"/>
  <c r="AL44" i="5" s="1"/>
  <c r="AJ44" i="5"/>
  <c r="AI44" i="5"/>
  <c r="AG44" i="5"/>
  <c r="AH44" i="5" s="1"/>
  <c r="AF44" i="5"/>
  <c r="AE44" i="5"/>
  <c r="AC44" i="5"/>
  <c r="AD44" i="5" s="1"/>
  <c r="AB44" i="5"/>
  <c r="AA44" i="5"/>
  <c r="Y44" i="5"/>
  <c r="Z44" i="5" s="1"/>
  <c r="Q44" i="5"/>
  <c r="L44" i="5"/>
  <c r="H44" i="5"/>
  <c r="A44" i="5"/>
  <c r="AM43" i="5"/>
  <c r="AN43" i="5" s="1"/>
  <c r="AL43" i="5"/>
  <c r="AK43" i="5"/>
  <c r="AI43" i="5"/>
  <c r="AJ43" i="5" s="1"/>
  <c r="AH43" i="5"/>
  <c r="AG43" i="5"/>
  <c r="AE43" i="5"/>
  <c r="AF43" i="5" s="1"/>
  <c r="AD43" i="5"/>
  <c r="AC43" i="5"/>
  <c r="AA43" i="5"/>
  <c r="AB43" i="5" s="1"/>
  <c r="Z43" i="5"/>
  <c r="Y43" i="5"/>
  <c r="Q43" i="5"/>
  <c r="J43" i="5"/>
  <c r="L43" i="5" s="1"/>
  <c r="H43" i="5"/>
  <c r="A43" i="5"/>
  <c r="AM42" i="5"/>
  <c r="AN42" i="5" s="1"/>
  <c r="AL42" i="5"/>
  <c r="AK42" i="5"/>
  <c r="AI42" i="5"/>
  <c r="AJ42" i="5" s="1"/>
  <c r="AH42" i="5"/>
  <c r="AG42" i="5"/>
  <c r="AE42" i="5"/>
  <c r="AF42" i="5" s="1"/>
  <c r="AD42" i="5"/>
  <c r="AC42" i="5"/>
  <c r="AA42" i="5"/>
  <c r="AB42" i="5" s="1"/>
  <c r="Z42" i="5"/>
  <c r="Y42" i="5"/>
  <c r="Q42" i="5"/>
  <c r="H42" i="5"/>
  <c r="A42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Q41" i="5"/>
  <c r="H41" i="5"/>
  <c r="A41" i="5"/>
  <c r="AN40" i="5"/>
  <c r="AM40" i="5"/>
  <c r="AK40" i="5"/>
  <c r="AL40" i="5" s="1"/>
  <c r="AJ40" i="5"/>
  <c r="AI40" i="5"/>
  <c r="AG40" i="5"/>
  <c r="AH40" i="5" s="1"/>
  <c r="AF40" i="5"/>
  <c r="AE40" i="5"/>
  <c r="AC40" i="5"/>
  <c r="AD40" i="5" s="1"/>
  <c r="AB40" i="5"/>
  <c r="AA40" i="5"/>
  <c r="Y40" i="5"/>
  <c r="Z40" i="5" s="1"/>
  <c r="H40" i="5"/>
  <c r="A40" i="5"/>
  <c r="AN39" i="5"/>
  <c r="AM39" i="5"/>
  <c r="AK39" i="5"/>
  <c r="AL39" i="5" s="1"/>
  <c r="AJ39" i="5"/>
  <c r="AI39" i="5"/>
  <c r="AG39" i="5"/>
  <c r="AH39" i="5" s="1"/>
  <c r="AF39" i="5"/>
  <c r="AE39" i="5"/>
  <c r="AC39" i="5"/>
  <c r="AD39" i="5" s="1"/>
  <c r="AB39" i="5"/>
  <c r="AA39" i="5"/>
  <c r="Y39" i="5"/>
  <c r="Z39" i="5" s="1"/>
  <c r="H39" i="5"/>
  <c r="A39" i="5"/>
  <c r="AM38" i="5"/>
  <c r="AN38" i="5" s="1"/>
  <c r="AL38" i="5"/>
  <c r="AK38" i="5"/>
  <c r="AI38" i="5"/>
  <c r="AJ38" i="5" s="1"/>
  <c r="AH38" i="5"/>
  <c r="AG38" i="5"/>
  <c r="AE38" i="5"/>
  <c r="AF38" i="5" s="1"/>
  <c r="AD38" i="5"/>
  <c r="AC38" i="5"/>
  <c r="AA38" i="5"/>
  <c r="AB38" i="5" s="1"/>
  <c r="Z38" i="5"/>
  <c r="Y38" i="5"/>
  <c r="H38" i="5"/>
  <c r="A38" i="5"/>
  <c r="AM37" i="5"/>
  <c r="AN37" i="5" s="1"/>
  <c r="AL37" i="5"/>
  <c r="AK37" i="5"/>
  <c r="AI37" i="5"/>
  <c r="AJ37" i="5" s="1"/>
  <c r="AH37" i="5"/>
  <c r="AG37" i="5"/>
  <c r="AE37" i="5"/>
  <c r="AF37" i="5" s="1"/>
  <c r="AD37" i="5"/>
  <c r="AC37" i="5"/>
  <c r="AA37" i="5"/>
  <c r="AB37" i="5" s="1"/>
  <c r="Z37" i="5"/>
  <c r="Y37" i="5"/>
  <c r="H37" i="5"/>
  <c r="A37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Q36" i="5"/>
  <c r="O36" i="5"/>
  <c r="H36" i="5"/>
  <c r="A36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Q35" i="5"/>
  <c r="O35" i="5"/>
  <c r="H35" i="5"/>
  <c r="A35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Q34" i="5"/>
  <c r="O34" i="5"/>
  <c r="H34" i="5"/>
  <c r="A34" i="5"/>
  <c r="AN33" i="5"/>
  <c r="AM33" i="5"/>
  <c r="AL33" i="5"/>
  <c r="AK33" i="5"/>
  <c r="AJ33" i="5"/>
  <c r="AI33" i="5"/>
  <c r="AH33" i="5"/>
  <c r="AG33" i="5"/>
  <c r="AE33" i="5"/>
  <c r="AF33" i="5" s="1"/>
  <c r="AD33" i="5"/>
  <c r="AC33" i="5"/>
  <c r="AA33" i="5"/>
  <c r="AB33" i="5" s="1"/>
  <c r="Z33" i="5"/>
  <c r="Y33" i="5"/>
  <c r="Q33" i="5"/>
  <c r="O33" i="5"/>
  <c r="H33" i="5"/>
  <c r="A33" i="5"/>
  <c r="AN32" i="5"/>
  <c r="AM32" i="5"/>
  <c r="AK32" i="5"/>
  <c r="AL32" i="5" s="1"/>
  <c r="AJ32" i="5"/>
  <c r="AI32" i="5"/>
  <c r="AG32" i="5"/>
  <c r="AH32" i="5" s="1"/>
  <c r="AF32" i="5"/>
  <c r="AE32" i="5"/>
  <c r="AC32" i="5"/>
  <c r="AD32" i="5" s="1"/>
  <c r="AB32" i="5"/>
  <c r="AA32" i="5"/>
  <c r="Y32" i="5"/>
  <c r="Z32" i="5" s="1"/>
  <c r="O32" i="5"/>
  <c r="Q32" i="5" s="1"/>
  <c r="H32" i="5"/>
  <c r="A32" i="5"/>
  <c r="AM31" i="5"/>
  <c r="AN31" i="5" s="1"/>
  <c r="AL31" i="5"/>
  <c r="AK31" i="5"/>
  <c r="AI31" i="5"/>
  <c r="AJ31" i="5" s="1"/>
  <c r="AH31" i="5"/>
  <c r="AG31" i="5"/>
  <c r="AE31" i="5"/>
  <c r="AF31" i="5" s="1"/>
  <c r="AD31" i="5"/>
  <c r="AC31" i="5"/>
  <c r="AA31" i="5"/>
  <c r="AB31" i="5" s="1"/>
  <c r="Z31" i="5"/>
  <c r="Y31" i="5"/>
  <c r="Q31" i="5"/>
  <c r="O31" i="5"/>
  <c r="H31" i="5"/>
  <c r="A31" i="5"/>
  <c r="AN30" i="5"/>
  <c r="AM30" i="5"/>
  <c r="AK30" i="5"/>
  <c r="AL30" i="5" s="1"/>
  <c r="AJ30" i="5"/>
  <c r="AI30" i="5"/>
  <c r="AG30" i="5"/>
  <c r="AH30" i="5" s="1"/>
  <c r="AF30" i="5"/>
  <c r="AE30" i="5"/>
  <c r="AC30" i="5"/>
  <c r="AD30" i="5" s="1"/>
  <c r="AB30" i="5"/>
  <c r="AA30" i="5"/>
  <c r="Y30" i="5"/>
  <c r="Z30" i="5" s="1"/>
  <c r="O30" i="5"/>
  <c r="Q30" i="5" s="1"/>
  <c r="H30" i="5"/>
  <c r="A30" i="5"/>
  <c r="AM29" i="5"/>
  <c r="AN29" i="5" s="1"/>
  <c r="AL29" i="5"/>
  <c r="AK29" i="5"/>
  <c r="AI29" i="5"/>
  <c r="AJ29" i="5" s="1"/>
  <c r="AH29" i="5"/>
  <c r="AG29" i="5"/>
  <c r="AE29" i="5"/>
  <c r="AF29" i="5" s="1"/>
  <c r="AD29" i="5"/>
  <c r="AC29" i="5"/>
  <c r="AA29" i="5"/>
  <c r="AB29" i="5" s="1"/>
  <c r="Z29" i="5"/>
  <c r="Y29" i="5"/>
  <c r="O29" i="5"/>
  <c r="Q29" i="5" s="1"/>
  <c r="H29" i="5"/>
  <c r="A29" i="5"/>
  <c r="AM28" i="5"/>
  <c r="AN28" i="5" s="1"/>
  <c r="AL28" i="5"/>
  <c r="AK28" i="5"/>
  <c r="AI28" i="5"/>
  <c r="AJ28" i="5" s="1"/>
  <c r="AH28" i="5"/>
  <c r="AG28" i="5"/>
  <c r="AE28" i="5"/>
  <c r="AF28" i="5" s="1"/>
  <c r="AD28" i="5"/>
  <c r="AC28" i="5"/>
  <c r="AA28" i="5"/>
  <c r="AB28" i="5" s="1"/>
  <c r="Z28" i="5"/>
  <c r="Y28" i="5"/>
  <c r="Q28" i="5"/>
  <c r="O28" i="5"/>
  <c r="H28" i="5"/>
  <c r="A28" i="5"/>
  <c r="AN27" i="5"/>
  <c r="AM27" i="5"/>
  <c r="AK27" i="5"/>
  <c r="AL27" i="5" s="1"/>
  <c r="AJ27" i="5"/>
  <c r="AI27" i="5"/>
  <c r="AG27" i="5"/>
  <c r="AH27" i="5" s="1"/>
  <c r="AF27" i="5"/>
  <c r="AE27" i="5"/>
  <c r="AC27" i="5"/>
  <c r="AD27" i="5" s="1"/>
  <c r="AB27" i="5"/>
  <c r="AA27" i="5"/>
  <c r="Y27" i="5"/>
  <c r="Z27" i="5" s="1"/>
  <c r="O27" i="5"/>
  <c r="Q27" i="5" s="1"/>
  <c r="H27" i="5"/>
  <c r="A27" i="5"/>
  <c r="AN26" i="5"/>
  <c r="AM26" i="5"/>
  <c r="AK26" i="5"/>
  <c r="AL26" i="5" s="1"/>
  <c r="AJ26" i="5"/>
  <c r="AI26" i="5"/>
  <c r="AG26" i="5"/>
  <c r="AH26" i="5" s="1"/>
  <c r="AF26" i="5"/>
  <c r="AE26" i="5"/>
  <c r="AC26" i="5"/>
  <c r="AD26" i="5" s="1"/>
  <c r="AB26" i="5"/>
  <c r="AA26" i="5"/>
  <c r="Y26" i="5"/>
  <c r="Z26" i="5" s="1"/>
  <c r="O26" i="5"/>
  <c r="Q26" i="5" s="1"/>
  <c r="H26" i="5"/>
  <c r="A26" i="5"/>
  <c r="AN25" i="5"/>
  <c r="AM25" i="5"/>
  <c r="AK25" i="5"/>
  <c r="AL25" i="5" s="1"/>
  <c r="AJ25" i="5"/>
  <c r="AI25" i="5"/>
  <c r="AG25" i="5"/>
  <c r="AH25" i="5" s="1"/>
  <c r="AF25" i="5"/>
  <c r="AE25" i="5"/>
  <c r="AC25" i="5"/>
  <c r="AD25" i="5" s="1"/>
  <c r="AB25" i="5"/>
  <c r="AA25" i="5"/>
  <c r="Y25" i="5"/>
  <c r="Z25" i="5" s="1"/>
  <c r="O25" i="5"/>
  <c r="Q25" i="5" s="1"/>
  <c r="H25" i="5"/>
  <c r="A25" i="5"/>
  <c r="AN24" i="5"/>
  <c r="AM24" i="5"/>
  <c r="AK24" i="5"/>
  <c r="AL24" i="5" s="1"/>
  <c r="AJ24" i="5"/>
  <c r="AI24" i="5"/>
  <c r="AG24" i="5"/>
  <c r="AH24" i="5" s="1"/>
  <c r="AF24" i="5"/>
  <c r="AE24" i="5"/>
  <c r="AC24" i="5"/>
  <c r="AD24" i="5" s="1"/>
  <c r="AB24" i="5"/>
  <c r="AA24" i="5"/>
  <c r="Y24" i="5"/>
  <c r="Z24" i="5" s="1"/>
  <c r="Q24" i="5"/>
  <c r="O24" i="5"/>
  <c r="H24" i="5"/>
  <c r="A24" i="5"/>
  <c r="AN23" i="5"/>
  <c r="AM23" i="5"/>
  <c r="AK23" i="5"/>
  <c r="AL23" i="5" s="1"/>
  <c r="AJ23" i="5"/>
  <c r="AI23" i="5"/>
  <c r="AG23" i="5"/>
  <c r="AH23" i="5" s="1"/>
  <c r="AF23" i="5"/>
  <c r="AE23" i="5"/>
  <c r="AC23" i="5"/>
  <c r="AD23" i="5" s="1"/>
  <c r="AB23" i="5"/>
  <c r="AA23" i="5"/>
  <c r="Y23" i="5"/>
  <c r="Z23" i="5" s="1"/>
  <c r="O23" i="5"/>
  <c r="Q23" i="5" s="1"/>
  <c r="H23" i="5"/>
  <c r="A23" i="5"/>
  <c r="AM22" i="5"/>
  <c r="AN22" i="5" s="1"/>
  <c r="AL22" i="5"/>
  <c r="AK22" i="5"/>
  <c r="AI22" i="5"/>
  <c r="AJ22" i="5" s="1"/>
  <c r="AH22" i="5"/>
  <c r="AG22" i="5"/>
  <c r="AE22" i="5"/>
  <c r="AF22" i="5" s="1"/>
  <c r="AD22" i="5"/>
  <c r="AC22" i="5"/>
  <c r="AA22" i="5"/>
  <c r="AB22" i="5" s="1"/>
  <c r="Z22" i="5"/>
  <c r="Y22" i="5"/>
  <c r="Q22" i="5"/>
  <c r="O22" i="5"/>
  <c r="H22" i="5"/>
  <c r="A22" i="5"/>
  <c r="AM21" i="5"/>
  <c r="AN21" i="5" s="1"/>
  <c r="AL21" i="5"/>
  <c r="AK21" i="5"/>
  <c r="AI21" i="5"/>
  <c r="AJ21" i="5" s="1"/>
  <c r="AH21" i="5"/>
  <c r="AG21" i="5"/>
  <c r="AE21" i="5"/>
  <c r="AF21" i="5" s="1"/>
  <c r="AD21" i="5"/>
  <c r="AC21" i="5"/>
  <c r="AA21" i="5"/>
  <c r="AB21" i="5" s="1"/>
  <c r="Z21" i="5"/>
  <c r="Y21" i="5"/>
  <c r="O21" i="5"/>
  <c r="Q21" i="5" s="1"/>
  <c r="H21" i="5"/>
  <c r="A21" i="5"/>
  <c r="AM20" i="5"/>
  <c r="AN20" i="5" s="1"/>
  <c r="AK20" i="5"/>
  <c r="AL20" i="5" s="1"/>
  <c r="AJ20" i="5"/>
  <c r="AI20" i="5"/>
  <c r="AG20" i="5"/>
  <c r="AH20" i="5" s="1"/>
  <c r="AE20" i="5"/>
  <c r="AF20" i="5" s="1"/>
  <c r="AC20" i="5"/>
  <c r="AD20" i="5" s="1"/>
  <c r="AB20" i="5"/>
  <c r="AA20" i="5"/>
  <c r="Y20" i="5"/>
  <c r="Z20" i="5" s="1"/>
  <c r="P20" i="5"/>
  <c r="Q20" i="5" s="1"/>
  <c r="H20" i="5"/>
  <c r="A20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Q19" i="5"/>
  <c r="P19" i="5"/>
  <c r="H19" i="5"/>
  <c r="A19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P18" i="5"/>
  <c r="Q18" i="5" s="1"/>
  <c r="H18" i="5"/>
  <c r="A18" i="5"/>
  <c r="AM17" i="5"/>
  <c r="AN17" i="5" s="1"/>
  <c r="AL17" i="5"/>
  <c r="AK17" i="5"/>
  <c r="AI17" i="5"/>
  <c r="AJ17" i="5" s="1"/>
  <c r="AH17" i="5"/>
  <c r="AG17" i="5"/>
  <c r="AE17" i="5"/>
  <c r="AF17" i="5" s="1"/>
  <c r="AD17" i="5"/>
  <c r="AC17" i="5"/>
  <c r="AA17" i="5"/>
  <c r="AB17" i="5" s="1"/>
  <c r="Z17" i="5"/>
  <c r="Y17" i="5"/>
  <c r="Q17" i="5"/>
  <c r="P17" i="5"/>
  <c r="H17" i="5"/>
  <c r="A17" i="5"/>
  <c r="AM16" i="5"/>
  <c r="AN16" i="5" s="1"/>
  <c r="AK16" i="5"/>
  <c r="AL16" i="5" s="1"/>
  <c r="AI16" i="5"/>
  <c r="AJ16" i="5" s="1"/>
  <c r="AH16" i="5"/>
  <c r="AG16" i="5"/>
  <c r="AE16" i="5"/>
  <c r="AF16" i="5" s="1"/>
  <c r="AC16" i="5"/>
  <c r="AD16" i="5" s="1"/>
  <c r="AA16" i="5"/>
  <c r="AB16" i="5" s="1"/>
  <c r="Y16" i="5"/>
  <c r="Z16" i="5" s="1"/>
  <c r="P16" i="5"/>
  <c r="J42" i="5" s="1"/>
  <c r="L42" i="5" s="1"/>
  <c r="L16" i="5"/>
  <c r="G15" i="14" s="1"/>
  <c r="H16" i="5"/>
  <c r="A16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P15" i="5"/>
  <c r="J41" i="5" s="1"/>
  <c r="L41" i="5" s="1"/>
  <c r="Q52" i="5" s="1"/>
  <c r="L15" i="5"/>
  <c r="G14" i="14" s="1"/>
  <c r="K15" i="5"/>
  <c r="H15" i="5"/>
  <c r="A15" i="5"/>
  <c r="AN14" i="5"/>
  <c r="AM14" i="5"/>
  <c r="AK14" i="5"/>
  <c r="AL14" i="5" s="1"/>
  <c r="AJ14" i="5"/>
  <c r="AI14" i="5"/>
  <c r="AG14" i="5"/>
  <c r="AH14" i="5" s="1"/>
  <c r="AF14" i="5"/>
  <c r="AE14" i="5"/>
  <c r="AC14" i="5"/>
  <c r="AD14" i="5" s="1"/>
  <c r="AB14" i="5"/>
  <c r="AA14" i="5"/>
  <c r="Y14" i="5"/>
  <c r="Z14" i="5" s="1"/>
  <c r="Q14" i="5"/>
  <c r="O14" i="5"/>
  <c r="L14" i="5"/>
  <c r="G13" i="14" s="1"/>
  <c r="H14" i="5"/>
  <c r="A14" i="5"/>
  <c r="AM13" i="5"/>
  <c r="AN13" i="5" s="1"/>
  <c r="AK13" i="5"/>
  <c r="AL13" i="5" s="1"/>
  <c r="AJ13" i="5"/>
  <c r="AI13" i="5"/>
  <c r="AG13" i="5"/>
  <c r="AH13" i="5" s="1"/>
  <c r="AE13" i="5"/>
  <c r="AF13" i="5" s="1"/>
  <c r="AC13" i="5"/>
  <c r="AD13" i="5" s="1"/>
  <c r="AB13" i="5"/>
  <c r="AA13" i="5"/>
  <c r="Y13" i="5"/>
  <c r="Z13" i="5" s="1"/>
  <c r="O13" i="5"/>
  <c r="Q13" i="5" s="1"/>
  <c r="K13" i="5"/>
  <c r="L13" i="5" s="1"/>
  <c r="G12" i="14" s="1"/>
  <c r="H13" i="5"/>
  <c r="A13" i="5"/>
  <c r="AM12" i="5"/>
  <c r="AN12" i="5" s="1"/>
  <c r="AK12" i="5"/>
  <c r="AL12" i="5" s="1"/>
  <c r="AI12" i="5"/>
  <c r="AJ12" i="5" s="1"/>
  <c r="AH12" i="5"/>
  <c r="AG12" i="5"/>
  <c r="AE12" i="5"/>
  <c r="AF12" i="5" s="1"/>
  <c r="AC12" i="5"/>
  <c r="AD12" i="5" s="1"/>
  <c r="AA12" i="5"/>
  <c r="AB12" i="5" s="1"/>
  <c r="Z12" i="5"/>
  <c r="Y12" i="5"/>
  <c r="O12" i="5"/>
  <c r="Q12" i="5" s="1"/>
  <c r="K12" i="5"/>
  <c r="L12" i="5" s="1"/>
  <c r="G11" i="14" s="1"/>
  <c r="H12" i="5"/>
  <c r="A12" i="5"/>
  <c r="AM11" i="5"/>
  <c r="AN11" i="5" s="1"/>
  <c r="AK11" i="5"/>
  <c r="AL11" i="5" s="1"/>
  <c r="AI11" i="5"/>
  <c r="AJ11" i="5" s="1"/>
  <c r="AH11" i="5"/>
  <c r="AG11" i="5"/>
  <c r="AE11" i="5"/>
  <c r="AF11" i="5" s="1"/>
  <c r="AC11" i="5"/>
  <c r="AD11" i="5" s="1"/>
  <c r="AA11" i="5"/>
  <c r="AB11" i="5" s="1"/>
  <c r="Z11" i="5"/>
  <c r="Y11" i="5"/>
  <c r="O11" i="5"/>
  <c r="Q11" i="5" s="1"/>
  <c r="L11" i="5"/>
  <c r="G10" i="14" s="1"/>
  <c r="H11" i="5"/>
  <c r="A11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O10" i="5"/>
  <c r="Q10" i="5" s="1"/>
  <c r="L10" i="5"/>
  <c r="G9" i="14" s="1"/>
  <c r="K10" i="5"/>
  <c r="H10" i="5"/>
  <c r="A10" i="5"/>
  <c r="AN9" i="5"/>
  <c r="AM9" i="5"/>
  <c r="AK9" i="5"/>
  <c r="AL9" i="5" s="1"/>
  <c r="AJ9" i="5"/>
  <c r="AI9" i="5"/>
  <c r="AG9" i="5"/>
  <c r="AH9" i="5" s="1"/>
  <c r="AF9" i="5"/>
  <c r="AE9" i="5"/>
  <c r="AC9" i="5"/>
  <c r="AD9" i="5" s="1"/>
  <c r="AB9" i="5"/>
  <c r="AA9" i="5"/>
  <c r="Y9" i="5"/>
  <c r="Z9" i="5" s="1"/>
  <c r="Q9" i="5"/>
  <c r="O9" i="5"/>
  <c r="L9" i="5"/>
  <c r="G8" i="14" s="1"/>
  <c r="K9" i="5"/>
  <c r="H9" i="5"/>
  <c r="A9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Q8" i="5"/>
  <c r="O8" i="5"/>
  <c r="L8" i="5"/>
  <c r="G7" i="14" s="1"/>
  <c r="K8" i="5"/>
  <c r="H8" i="5"/>
  <c r="A8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Q7" i="5"/>
  <c r="O7" i="5"/>
  <c r="L7" i="5"/>
  <c r="G6" i="14" s="1"/>
  <c r="K7" i="5"/>
  <c r="H7" i="5"/>
  <c r="A7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Q6" i="5"/>
  <c r="O6" i="5"/>
  <c r="L6" i="5"/>
  <c r="G5" i="14" s="1"/>
  <c r="H6" i="5"/>
  <c r="A6" i="5"/>
  <c r="AM5" i="5"/>
  <c r="AN5" i="5" s="1"/>
  <c r="AK5" i="5"/>
  <c r="AL5" i="5" s="1"/>
  <c r="V42" i="5" s="1"/>
  <c r="AI5" i="5"/>
  <c r="AJ5" i="5" s="1"/>
  <c r="AG5" i="5"/>
  <c r="AH5" i="5" s="1"/>
  <c r="AE5" i="5"/>
  <c r="AF5" i="5" s="1"/>
  <c r="AC5" i="5"/>
  <c r="AD5" i="5" s="1"/>
  <c r="AA5" i="5"/>
  <c r="AB5" i="5" s="1"/>
  <c r="Y5" i="5"/>
  <c r="Z5" i="5" s="1"/>
  <c r="Q5" i="5"/>
  <c r="O5" i="5"/>
  <c r="L5" i="5"/>
  <c r="G4" i="14" s="1"/>
  <c r="K5" i="5"/>
  <c r="H5" i="5"/>
  <c r="A5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R4" i="5"/>
  <c r="Q4" i="5"/>
  <c r="O4" i="5"/>
  <c r="L4" i="5"/>
  <c r="G3" i="14" s="1"/>
  <c r="K4" i="5"/>
  <c r="H4" i="5"/>
  <c r="A4" i="5"/>
  <c r="AN3" i="5"/>
  <c r="W44" i="5" s="1"/>
  <c r="AM3" i="5"/>
  <c r="AL3" i="5"/>
  <c r="AK3" i="5"/>
  <c r="AJ3" i="5"/>
  <c r="V37" i="5" s="1"/>
  <c r="AI3" i="5"/>
  <c r="AH3" i="5"/>
  <c r="AG3" i="5"/>
  <c r="AF3" i="5"/>
  <c r="W28" i="5" s="1"/>
  <c r="AE3" i="5"/>
  <c r="AD3" i="5"/>
  <c r="AC3" i="5"/>
  <c r="AB3" i="5"/>
  <c r="AA3" i="5"/>
  <c r="Z3" i="5"/>
  <c r="Y3" i="5"/>
  <c r="H3" i="5"/>
  <c r="A3" i="5"/>
  <c r="H1" i="5"/>
  <c r="Q1" i="5" s="1"/>
  <c r="Q40" i="5" s="1"/>
  <c r="Q54" i="5" s="1"/>
  <c r="F1" i="5"/>
  <c r="O1" i="5" s="1"/>
  <c r="O40" i="5" s="1"/>
  <c r="O54" i="5" s="1"/>
  <c r="N1" i="5"/>
  <c r="N40" i="5" s="1"/>
  <c r="N54" i="5" s="1"/>
  <c r="C1" i="5"/>
  <c r="L1" i="5" s="1"/>
  <c r="L40" i="5" s="1"/>
  <c r="L54" i="5" s="1"/>
  <c r="G60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H59" i="4"/>
  <c r="A59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H58" i="4"/>
  <c r="A58" i="4"/>
  <c r="AM57" i="4"/>
  <c r="AN57" i="4" s="1"/>
  <c r="AK57" i="4"/>
  <c r="AL57" i="4" s="1"/>
  <c r="AI57" i="4"/>
  <c r="AJ57" i="4" s="1"/>
  <c r="AG57" i="4"/>
  <c r="AH57" i="4" s="1"/>
  <c r="AE57" i="4"/>
  <c r="AF57" i="4" s="1"/>
  <c r="AC57" i="4"/>
  <c r="AD57" i="4" s="1"/>
  <c r="AA57" i="4"/>
  <c r="AB57" i="4" s="1"/>
  <c r="Y57" i="4"/>
  <c r="Z57" i="4" s="1"/>
  <c r="H57" i="4"/>
  <c r="A57" i="4"/>
  <c r="AM56" i="4"/>
  <c r="AN56" i="4" s="1"/>
  <c r="AK56" i="4"/>
  <c r="AL56" i="4" s="1"/>
  <c r="AI56" i="4"/>
  <c r="AJ56" i="4" s="1"/>
  <c r="AG56" i="4"/>
  <c r="AH56" i="4" s="1"/>
  <c r="AE56" i="4"/>
  <c r="AF56" i="4" s="1"/>
  <c r="AC56" i="4"/>
  <c r="AD56" i="4" s="1"/>
  <c r="AA56" i="4"/>
  <c r="AB56" i="4" s="1"/>
  <c r="Y56" i="4"/>
  <c r="Z56" i="4" s="1"/>
  <c r="H56" i="4"/>
  <c r="A56" i="4"/>
  <c r="AM55" i="4"/>
  <c r="AN55" i="4" s="1"/>
  <c r="AK55" i="4"/>
  <c r="AL55" i="4" s="1"/>
  <c r="AI55" i="4"/>
  <c r="AJ55" i="4" s="1"/>
  <c r="AG55" i="4"/>
  <c r="AH55" i="4" s="1"/>
  <c r="AE55" i="4"/>
  <c r="AF55" i="4" s="1"/>
  <c r="AC55" i="4"/>
  <c r="AD55" i="4" s="1"/>
  <c r="AA55" i="4"/>
  <c r="AB55" i="4" s="1"/>
  <c r="Y55" i="4"/>
  <c r="Z55" i="4" s="1"/>
  <c r="L55" i="4"/>
  <c r="Q58" i="4" s="1"/>
  <c r="H55" i="4"/>
  <c r="A55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H54" i="4"/>
  <c r="A54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H53" i="4"/>
  <c r="A53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L52" i="4"/>
  <c r="H52" i="4"/>
  <c r="A52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Q51" i="4"/>
  <c r="L51" i="4"/>
  <c r="H51" i="4"/>
  <c r="A51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Q50" i="4"/>
  <c r="L50" i="4"/>
  <c r="H50" i="4"/>
  <c r="A50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Q49" i="4"/>
  <c r="L49" i="4"/>
  <c r="H49" i="4"/>
  <c r="A49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Q48" i="4"/>
  <c r="L48" i="4"/>
  <c r="H48" i="4"/>
  <c r="A48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Q47" i="4"/>
  <c r="L47" i="4"/>
  <c r="H47" i="4"/>
  <c r="A47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Q46" i="4"/>
  <c r="L46" i="4"/>
  <c r="H46" i="4"/>
  <c r="A46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Q45" i="4"/>
  <c r="L45" i="4"/>
  <c r="H45" i="4"/>
  <c r="A45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Q44" i="4"/>
  <c r="L44" i="4"/>
  <c r="H44" i="4"/>
  <c r="A44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Q43" i="4"/>
  <c r="J43" i="4"/>
  <c r="L43" i="4" s="1"/>
  <c r="H43" i="4"/>
  <c r="A43" i="4"/>
  <c r="AM42" i="4"/>
  <c r="AN42" i="4" s="1"/>
  <c r="AL42" i="4"/>
  <c r="AK42" i="4"/>
  <c r="AI42" i="4"/>
  <c r="AJ42" i="4" s="1"/>
  <c r="AH42" i="4"/>
  <c r="AG42" i="4"/>
  <c r="AE42" i="4"/>
  <c r="AF42" i="4" s="1"/>
  <c r="AD42" i="4"/>
  <c r="AC42" i="4"/>
  <c r="AA42" i="4"/>
  <c r="AB42" i="4" s="1"/>
  <c r="Z42" i="4"/>
  <c r="Y42" i="4"/>
  <c r="Q42" i="4"/>
  <c r="H42" i="4"/>
  <c r="A42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Q41" i="4"/>
  <c r="H41" i="4"/>
  <c r="A41" i="4"/>
  <c r="AN40" i="4"/>
  <c r="AM40" i="4"/>
  <c r="AK40" i="4"/>
  <c r="AL40" i="4" s="1"/>
  <c r="AJ40" i="4"/>
  <c r="AI40" i="4"/>
  <c r="AG40" i="4"/>
  <c r="AH40" i="4" s="1"/>
  <c r="AF40" i="4"/>
  <c r="AE40" i="4"/>
  <c r="AC40" i="4"/>
  <c r="AD40" i="4" s="1"/>
  <c r="AB40" i="4"/>
  <c r="AA40" i="4"/>
  <c r="Y40" i="4"/>
  <c r="Z40" i="4" s="1"/>
  <c r="H40" i="4"/>
  <c r="A40" i="4"/>
  <c r="AN39" i="4"/>
  <c r="AM39" i="4"/>
  <c r="AK39" i="4"/>
  <c r="AL39" i="4" s="1"/>
  <c r="AJ39" i="4"/>
  <c r="AI39" i="4"/>
  <c r="AG39" i="4"/>
  <c r="AH39" i="4" s="1"/>
  <c r="AF39" i="4"/>
  <c r="AE39" i="4"/>
  <c r="AC39" i="4"/>
  <c r="AD39" i="4" s="1"/>
  <c r="AB39" i="4"/>
  <c r="AA39" i="4"/>
  <c r="Y39" i="4"/>
  <c r="Z39" i="4" s="1"/>
  <c r="H39" i="4"/>
  <c r="A39" i="4"/>
  <c r="AM38" i="4"/>
  <c r="AN38" i="4" s="1"/>
  <c r="AL38" i="4"/>
  <c r="AK38" i="4"/>
  <c r="AI38" i="4"/>
  <c r="AJ38" i="4" s="1"/>
  <c r="AH38" i="4"/>
  <c r="AG38" i="4"/>
  <c r="AE38" i="4"/>
  <c r="AF38" i="4" s="1"/>
  <c r="AD38" i="4"/>
  <c r="AC38" i="4"/>
  <c r="AA38" i="4"/>
  <c r="AB38" i="4" s="1"/>
  <c r="Z38" i="4"/>
  <c r="Y38" i="4"/>
  <c r="H38" i="4"/>
  <c r="A38" i="4"/>
  <c r="AM37" i="4"/>
  <c r="AN37" i="4" s="1"/>
  <c r="AL37" i="4"/>
  <c r="AK37" i="4"/>
  <c r="AI37" i="4"/>
  <c r="AJ37" i="4" s="1"/>
  <c r="AH37" i="4"/>
  <c r="AG37" i="4"/>
  <c r="AE37" i="4"/>
  <c r="AF37" i="4" s="1"/>
  <c r="AD37" i="4"/>
  <c r="AC37" i="4"/>
  <c r="AA37" i="4"/>
  <c r="AB37" i="4" s="1"/>
  <c r="Z37" i="4"/>
  <c r="Y37" i="4"/>
  <c r="H37" i="4"/>
  <c r="A37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Q36" i="4"/>
  <c r="O36" i="4"/>
  <c r="H36" i="4"/>
  <c r="A36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Q35" i="4"/>
  <c r="O35" i="4"/>
  <c r="H35" i="4"/>
  <c r="A35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Q34" i="4"/>
  <c r="O34" i="4"/>
  <c r="H34" i="4"/>
  <c r="A34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Q33" i="4"/>
  <c r="O33" i="4"/>
  <c r="H33" i="4"/>
  <c r="A33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Q32" i="4"/>
  <c r="O32" i="4"/>
  <c r="H32" i="4"/>
  <c r="A32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Q31" i="4"/>
  <c r="O31" i="4"/>
  <c r="H31" i="4"/>
  <c r="A31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Q30" i="4"/>
  <c r="O30" i="4"/>
  <c r="H30" i="4"/>
  <c r="A30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Q29" i="4"/>
  <c r="O29" i="4"/>
  <c r="H29" i="4"/>
  <c r="A29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Q28" i="4"/>
  <c r="O28" i="4"/>
  <c r="H28" i="4"/>
  <c r="A28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Q27" i="4"/>
  <c r="O27" i="4"/>
  <c r="H27" i="4"/>
  <c r="A27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Q26" i="4"/>
  <c r="O26" i="4"/>
  <c r="H26" i="4"/>
  <c r="A26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O25" i="4"/>
  <c r="Q25" i="4" s="1"/>
  <c r="H25" i="4"/>
  <c r="A25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Q24" i="4"/>
  <c r="O24" i="4"/>
  <c r="H24" i="4"/>
  <c r="A24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O23" i="4"/>
  <c r="Q23" i="4" s="1"/>
  <c r="H23" i="4"/>
  <c r="A23" i="4"/>
  <c r="AM22" i="4"/>
  <c r="AN22" i="4" s="1"/>
  <c r="AL22" i="4"/>
  <c r="AK22" i="4"/>
  <c r="AI22" i="4"/>
  <c r="AJ22" i="4" s="1"/>
  <c r="AH22" i="4"/>
  <c r="AG22" i="4"/>
  <c r="AE22" i="4"/>
  <c r="AF22" i="4" s="1"/>
  <c r="AD22" i="4"/>
  <c r="AC22" i="4"/>
  <c r="AA22" i="4"/>
  <c r="AB22" i="4" s="1"/>
  <c r="Z22" i="4"/>
  <c r="Y22" i="4"/>
  <c r="Q22" i="4"/>
  <c r="O22" i="4"/>
  <c r="H22" i="4"/>
  <c r="A22" i="4"/>
  <c r="AM21" i="4"/>
  <c r="AN21" i="4" s="1"/>
  <c r="AL21" i="4"/>
  <c r="AK21" i="4"/>
  <c r="AI21" i="4"/>
  <c r="AJ21" i="4" s="1"/>
  <c r="AH21" i="4"/>
  <c r="AG21" i="4"/>
  <c r="AE21" i="4"/>
  <c r="AF21" i="4" s="1"/>
  <c r="AD21" i="4"/>
  <c r="AC21" i="4"/>
  <c r="AA21" i="4"/>
  <c r="AB21" i="4" s="1"/>
  <c r="Z21" i="4"/>
  <c r="Y21" i="4"/>
  <c r="O21" i="4"/>
  <c r="Q21" i="4" s="1"/>
  <c r="H21" i="4"/>
  <c r="A21" i="4"/>
  <c r="AM20" i="4"/>
  <c r="AN20" i="4" s="1"/>
  <c r="AK20" i="4"/>
  <c r="AL20" i="4" s="1"/>
  <c r="AJ20" i="4"/>
  <c r="AI20" i="4"/>
  <c r="AG20" i="4"/>
  <c r="AH20" i="4" s="1"/>
  <c r="AE20" i="4"/>
  <c r="AF20" i="4" s="1"/>
  <c r="AC20" i="4"/>
  <c r="AD20" i="4" s="1"/>
  <c r="AB20" i="4"/>
  <c r="AA20" i="4"/>
  <c r="Y20" i="4"/>
  <c r="Z20" i="4" s="1"/>
  <c r="P20" i="4"/>
  <c r="Q20" i="4" s="1"/>
  <c r="H20" i="4"/>
  <c r="A20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Q19" i="4"/>
  <c r="P19" i="4"/>
  <c r="H19" i="4"/>
  <c r="A19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P18" i="4"/>
  <c r="Q18" i="4" s="1"/>
  <c r="H18" i="4"/>
  <c r="A18" i="4"/>
  <c r="AM17" i="4"/>
  <c r="AN17" i="4" s="1"/>
  <c r="AL17" i="4"/>
  <c r="AK17" i="4"/>
  <c r="AI17" i="4"/>
  <c r="AJ17" i="4" s="1"/>
  <c r="AH17" i="4"/>
  <c r="AG17" i="4"/>
  <c r="AE17" i="4"/>
  <c r="AF17" i="4" s="1"/>
  <c r="AD17" i="4"/>
  <c r="AC17" i="4"/>
  <c r="AA17" i="4"/>
  <c r="AB17" i="4" s="1"/>
  <c r="Z17" i="4"/>
  <c r="Y17" i="4"/>
  <c r="Q17" i="4"/>
  <c r="P17" i="4"/>
  <c r="H17" i="4"/>
  <c r="A17" i="4"/>
  <c r="AM16" i="4"/>
  <c r="AN16" i="4" s="1"/>
  <c r="AK16" i="4"/>
  <c r="AL16" i="4" s="1"/>
  <c r="AI16" i="4"/>
  <c r="AJ16" i="4" s="1"/>
  <c r="AH16" i="4"/>
  <c r="AG16" i="4"/>
  <c r="AE16" i="4"/>
  <c r="AF16" i="4" s="1"/>
  <c r="AC16" i="4"/>
  <c r="AD16" i="4" s="1"/>
  <c r="AA16" i="4"/>
  <c r="AB16" i="4" s="1"/>
  <c r="Z16" i="4"/>
  <c r="Y16" i="4"/>
  <c r="P16" i="4"/>
  <c r="J42" i="4" s="1"/>
  <c r="L42" i="4" s="1"/>
  <c r="L16" i="4"/>
  <c r="F15" i="14" s="1"/>
  <c r="H16" i="4"/>
  <c r="A16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P15" i="4"/>
  <c r="J41" i="4" s="1"/>
  <c r="L41" i="4" s="1"/>
  <c r="Q52" i="4" s="1"/>
  <c r="L15" i="4"/>
  <c r="F14" i="14" s="1"/>
  <c r="K15" i="4"/>
  <c r="H15" i="4"/>
  <c r="A15" i="4"/>
  <c r="AN14" i="4"/>
  <c r="AM14" i="4"/>
  <c r="AK14" i="4"/>
  <c r="AL14" i="4" s="1"/>
  <c r="AJ14" i="4"/>
  <c r="AI14" i="4"/>
  <c r="AG14" i="4"/>
  <c r="AH14" i="4" s="1"/>
  <c r="AF14" i="4"/>
  <c r="AE14" i="4"/>
  <c r="AC14" i="4"/>
  <c r="AD14" i="4" s="1"/>
  <c r="AB14" i="4"/>
  <c r="AA14" i="4"/>
  <c r="Y14" i="4"/>
  <c r="Z14" i="4" s="1"/>
  <c r="Q14" i="4"/>
  <c r="O14" i="4"/>
  <c r="L14" i="4"/>
  <c r="F13" i="14" s="1"/>
  <c r="H14" i="4"/>
  <c r="A14" i="4"/>
  <c r="AM13" i="4"/>
  <c r="AN13" i="4" s="1"/>
  <c r="AK13" i="4"/>
  <c r="AL13" i="4" s="1"/>
  <c r="AJ13" i="4"/>
  <c r="AI13" i="4"/>
  <c r="AG13" i="4"/>
  <c r="AH13" i="4" s="1"/>
  <c r="AE13" i="4"/>
  <c r="AF13" i="4" s="1"/>
  <c r="AC13" i="4"/>
  <c r="AD13" i="4" s="1"/>
  <c r="AB13" i="4"/>
  <c r="AA13" i="4"/>
  <c r="Y13" i="4"/>
  <c r="Z13" i="4" s="1"/>
  <c r="O13" i="4"/>
  <c r="Q13" i="4" s="1"/>
  <c r="K13" i="4"/>
  <c r="L13" i="4" s="1"/>
  <c r="F12" i="14" s="1"/>
  <c r="H13" i="4"/>
  <c r="A13" i="4"/>
  <c r="AM12" i="4"/>
  <c r="AN12" i="4" s="1"/>
  <c r="AK12" i="4"/>
  <c r="AL12" i="4" s="1"/>
  <c r="AI12" i="4"/>
  <c r="AJ12" i="4" s="1"/>
  <c r="AH12" i="4"/>
  <c r="AG12" i="4"/>
  <c r="AE12" i="4"/>
  <c r="AF12" i="4" s="1"/>
  <c r="AC12" i="4"/>
  <c r="AD12" i="4" s="1"/>
  <c r="AA12" i="4"/>
  <c r="AB12" i="4" s="1"/>
  <c r="Z12" i="4"/>
  <c r="Y12" i="4"/>
  <c r="O12" i="4"/>
  <c r="Q12" i="4" s="1"/>
  <c r="K12" i="4"/>
  <c r="L12" i="4" s="1"/>
  <c r="F11" i="14" s="1"/>
  <c r="H12" i="4"/>
  <c r="A12" i="4"/>
  <c r="AM11" i="4"/>
  <c r="AN11" i="4" s="1"/>
  <c r="AK11" i="4"/>
  <c r="AL11" i="4" s="1"/>
  <c r="AI11" i="4"/>
  <c r="AJ11" i="4" s="1"/>
  <c r="AH11" i="4"/>
  <c r="AG11" i="4"/>
  <c r="AE11" i="4"/>
  <c r="AF11" i="4" s="1"/>
  <c r="AC11" i="4"/>
  <c r="AD11" i="4" s="1"/>
  <c r="AA11" i="4"/>
  <c r="AB11" i="4" s="1"/>
  <c r="Z11" i="4"/>
  <c r="Y11" i="4"/>
  <c r="O11" i="4"/>
  <c r="Q11" i="4" s="1"/>
  <c r="L11" i="4"/>
  <c r="F10" i="14" s="1"/>
  <c r="H11" i="4"/>
  <c r="A11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O10" i="4"/>
  <c r="Q10" i="4" s="1"/>
  <c r="L10" i="4"/>
  <c r="F9" i="14" s="1"/>
  <c r="K10" i="4"/>
  <c r="H10" i="4"/>
  <c r="A10" i="4"/>
  <c r="AN9" i="4"/>
  <c r="AM9" i="4"/>
  <c r="AK9" i="4"/>
  <c r="AL9" i="4" s="1"/>
  <c r="AJ9" i="4"/>
  <c r="AI9" i="4"/>
  <c r="AG9" i="4"/>
  <c r="AH9" i="4" s="1"/>
  <c r="AF9" i="4"/>
  <c r="AE9" i="4"/>
  <c r="AC9" i="4"/>
  <c r="AD9" i="4" s="1"/>
  <c r="AB9" i="4"/>
  <c r="AA9" i="4"/>
  <c r="Y9" i="4"/>
  <c r="Z9" i="4" s="1"/>
  <c r="Q9" i="4"/>
  <c r="O9" i="4"/>
  <c r="L9" i="4"/>
  <c r="F8" i="14" s="1"/>
  <c r="K9" i="4"/>
  <c r="H9" i="4"/>
  <c r="A9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Q8" i="4"/>
  <c r="O8" i="4"/>
  <c r="L8" i="4"/>
  <c r="F7" i="14" s="1"/>
  <c r="K8" i="4"/>
  <c r="H8" i="4"/>
  <c r="A8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Q7" i="4"/>
  <c r="O7" i="4"/>
  <c r="L7" i="4"/>
  <c r="F6" i="14" s="1"/>
  <c r="K7" i="4"/>
  <c r="H7" i="4"/>
  <c r="A7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Q6" i="4"/>
  <c r="O6" i="4"/>
  <c r="L6" i="4"/>
  <c r="F5" i="14" s="1"/>
  <c r="H6" i="4"/>
  <c r="A6" i="4"/>
  <c r="AM5" i="4"/>
  <c r="AN5" i="4" s="1"/>
  <c r="AK5" i="4"/>
  <c r="AL5" i="4" s="1"/>
  <c r="AI5" i="4"/>
  <c r="AJ5" i="4" s="1"/>
  <c r="AG5" i="4"/>
  <c r="AH5" i="4" s="1"/>
  <c r="AE5" i="4"/>
  <c r="AF5" i="4" s="1"/>
  <c r="W25" i="4" s="1"/>
  <c r="AC5" i="4"/>
  <c r="AD5" i="4" s="1"/>
  <c r="AA5" i="4"/>
  <c r="AB5" i="4" s="1"/>
  <c r="Y5" i="4"/>
  <c r="Z5" i="4" s="1"/>
  <c r="Q5" i="4"/>
  <c r="O5" i="4"/>
  <c r="L5" i="4"/>
  <c r="F4" i="14" s="1"/>
  <c r="K5" i="4"/>
  <c r="H5" i="4"/>
  <c r="A5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R4" i="4"/>
  <c r="Q4" i="4"/>
  <c r="O4" i="4"/>
  <c r="L4" i="4"/>
  <c r="F3" i="14" s="1"/>
  <c r="K4" i="4"/>
  <c r="H4" i="4"/>
  <c r="A4" i="4"/>
  <c r="AN3" i="4"/>
  <c r="AM3" i="4"/>
  <c r="AL3" i="4"/>
  <c r="AK3" i="4"/>
  <c r="AJ3" i="4"/>
  <c r="W36" i="4" s="1"/>
  <c r="AI3" i="4"/>
  <c r="AH3" i="4"/>
  <c r="AG3" i="4"/>
  <c r="AF3" i="4"/>
  <c r="AE3" i="4"/>
  <c r="AD3" i="4"/>
  <c r="AC3" i="4"/>
  <c r="AB3" i="4"/>
  <c r="W18" i="4" s="1"/>
  <c r="AA3" i="4"/>
  <c r="Z3" i="4"/>
  <c r="Y3" i="4"/>
  <c r="H3" i="4"/>
  <c r="A3" i="4"/>
  <c r="H1" i="4"/>
  <c r="Q1" i="4" s="1"/>
  <c r="Q40" i="4" s="1"/>
  <c r="Q54" i="4" s="1"/>
  <c r="F1" i="4"/>
  <c r="O1" i="4" s="1"/>
  <c r="O40" i="4" s="1"/>
  <c r="O54" i="4" s="1"/>
  <c r="N1" i="4"/>
  <c r="N40" i="4" s="1"/>
  <c r="N54" i="4" s="1"/>
  <c r="C1" i="4"/>
  <c r="L1" i="4" s="1"/>
  <c r="L40" i="4" s="1"/>
  <c r="L54" i="4" s="1"/>
  <c r="G60" i="3"/>
  <c r="AN59" i="3"/>
  <c r="AM59" i="3"/>
  <c r="AK59" i="3"/>
  <c r="AL59" i="3" s="1"/>
  <c r="AJ59" i="3"/>
  <c r="AI59" i="3"/>
  <c r="AG59" i="3"/>
  <c r="AH59" i="3" s="1"/>
  <c r="AF59" i="3"/>
  <c r="AE59" i="3"/>
  <c r="AC59" i="3"/>
  <c r="AD59" i="3" s="1"/>
  <c r="AB59" i="3"/>
  <c r="AA59" i="3"/>
  <c r="Y59" i="3"/>
  <c r="Z59" i="3" s="1"/>
  <c r="H59" i="3"/>
  <c r="A59" i="3"/>
  <c r="AM58" i="3"/>
  <c r="AN58" i="3" s="1"/>
  <c r="AL58" i="3"/>
  <c r="AK58" i="3"/>
  <c r="AI58" i="3"/>
  <c r="AJ58" i="3" s="1"/>
  <c r="AH58" i="3"/>
  <c r="AG58" i="3"/>
  <c r="AE58" i="3"/>
  <c r="AF58" i="3" s="1"/>
  <c r="AD58" i="3"/>
  <c r="AC58" i="3"/>
  <c r="AA58" i="3"/>
  <c r="AB58" i="3" s="1"/>
  <c r="Z58" i="3"/>
  <c r="Y58" i="3"/>
  <c r="H58" i="3"/>
  <c r="A58" i="3"/>
  <c r="AN57" i="3"/>
  <c r="AM57" i="3"/>
  <c r="AK57" i="3"/>
  <c r="AL57" i="3" s="1"/>
  <c r="AJ57" i="3"/>
  <c r="AI57" i="3"/>
  <c r="AG57" i="3"/>
  <c r="AH57" i="3" s="1"/>
  <c r="AF57" i="3"/>
  <c r="AE57" i="3"/>
  <c r="AC57" i="3"/>
  <c r="AD57" i="3" s="1"/>
  <c r="AB57" i="3"/>
  <c r="AA57" i="3"/>
  <c r="Y57" i="3"/>
  <c r="Z57" i="3" s="1"/>
  <c r="H57" i="3"/>
  <c r="A57" i="3"/>
  <c r="AM56" i="3"/>
  <c r="AN56" i="3" s="1"/>
  <c r="AL56" i="3"/>
  <c r="AK56" i="3"/>
  <c r="AI56" i="3"/>
  <c r="AJ56" i="3" s="1"/>
  <c r="AH56" i="3"/>
  <c r="AG56" i="3"/>
  <c r="AE56" i="3"/>
  <c r="AF56" i="3" s="1"/>
  <c r="AD56" i="3"/>
  <c r="AC56" i="3"/>
  <c r="AA56" i="3"/>
  <c r="AB56" i="3" s="1"/>
  <c r="Z56" i="3"/>
  <c r="Y56" i="3"/>
  <c r="H56" i="3"/>
  <c r="A56" i="3"/>
  <c r="AN55" i="3"/>
  <c r="AM55" i="3"/>
  <c r="AK55" i="3"/>
  <c r="AL55" i="3" s="1"/>
  <c r="AJ55" i="3"/>
  <c r="AI55" i="3"/>
  <c r="AG55" i="3"/>
  <c r="AH55" i="3" s="1"/>
  <c r="AF55" i="3"/>
  <c r="AE55" i="3"/>
  <c r="AC55" i="3"/>
  <c r="AD55" i="3" s="1"/>
  <c r="AB55" i="3"/>
  <c r="AA55" i="3"/>
  <c r="Y55" i="3"/>
  <c r="Z55" i="3" s="1"/>
  <c r="L55" i="3"/>
  <c r="Q58" i="3" s="1"/>
  <c r="H55" i="3"/>
  <c r="A55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H54" i="3"/>
  <c r="A54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H53" i="3"/>
  <c r="A53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L52" i="3"/>
  <c r="H52" i="3"/>
  <c r="A52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Q51" i="3"/>
  <c r="L51" i="3"/>
  <c r="H51" i="3"/>
  <c r="A51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Q50" i="3"/>
  <c r="L50" i="3"/>
  <c r="H50" i="3"/>
  <c r="A50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Q49" i="3"/>
  <c r="L49" i="3"/>
  <c r="H49" i="3"/>
  <c r="A49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Q48" i="3"/>
  <c r="L48" i="3"/>
  <c r="H48" i="3"/>
  <c r="A48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Q47" i="3"/>
  <c r="L47" i="3"/>
  <c r="H47" i="3"/>
  <c r="A47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Q46" i="3"/>
  <c r="L46" i="3"/>
  <c r="H46" i="3"/>
  <c r="A46" i="3"/>
  <c r="AM45" i="3"/>
  <c r="AN45" i="3" s="1"/>
  <c r="AL45" i="3"/>
  <c r="AK45" i="3"/>
  <c r="AI45" i="3"/>
  <c r="AJ45" i="3" s="1"/>
  <c r="AH45" i="3"/>
  <c r="AG45" i="3"/>
  <c r="AE45" i="3"/>
  <c r="AF45" i="3" s="1"/>
  <c r="AD45" i="3"/>
  <c r="AC45" i="3"/>
  <c r="AA45" i="3"/>
  <c r="AB45" i="3" s="1"/>
  <c r="Z45" i="3"/>
  <c r="Y45" i="3"/>
  <c r="Q45" i="3"/>
  <c r="L45" i="3"/>
  <c r="H45" i="3"/>
  <c r="A45" i="3"/>
  <c r="AN44" i="3"/>
  <c r="AM44" i="3"/>
  <c r="AK44" i="3"/>
  <c r="AL44" i="3" s="1"/>
  <c r="AJ44" i="3"/>
  <c r="AI44" i="3"/>
  <c r="AG44" i="3"/>
  <c r="AH44" i="3" s="1"/>
  <c r="AF44" i="3"/>
  <c r="AE44" i="3"/>
  <c r="AC44" i="3"/>
  <c r="AD44" i="3" s="1"/>
  <c r="AB44" i="3"/>
  <c r="AA44" i="3"/>
  <c r="Y44" i="3"/>
  <c r="Z44" i="3" s="1"/>
  <c r="Q44" i="3"/>
  <c r="L44" i="3"/>
  <c r="H44" i="3"/>
  <c r="A44" i="3"/>
  <c r="AM43" i="3"/>
  <c r="AN43" i="3" s="1"/>
  <c r="AL43" i="3"/>
  <c r="AK43" i="3"/>
  <c r="AI43" i="3"/>
  <c r="AJ43" i="3" s="1"/>
  <c r="AH43" i="3"/>
  <c r="AG43" i="3"/>
  <c r="AE43" i="3"/>
  <c r="AF43" i="3" s="1"/>
  <c r="AD43" i="3"/>
  <c r="AC43" i="3"/>
  <c r="AA43" i="3"/>
  <c r="AB43" i="3" s="1"/>
  <c r="Z43" i="3"/>
  <c r="Y43" i="3"/>
  <c r="Q43" i="3"/>
  <c r="J43" i="3"/>
  <c r="L43" i="3" s="1"/>
  <c r="H43" i="3"/>
  <c r="A43" i="3"/>
  <c r="AM42" i="3"/>
  <c r="AN42" i="3" s="1"/>
  <c r="AL42" i="3"/>
  <c r="AK42" i="3"/>
  <c r="AI42" i="3"/>
  <c r="AJ42" i="3" s="1"/>
  <c r="AH42" i="3"/>
  <c r="AG42" i="3"/>
  <c r="AE42" i="3"/>
  <c r="AF42" i="3" s="1"/>
  <c r="AD42" i="3"/>
  <c r="AC42" i="3"/>
  <c r="AA42" i="3"/>
  <c r="AB42" i="3" s="1"/>
  <c r="Z42" i="3"/>
  <c r="Y42" i="3"/>
  <c r="Q42" i="3"/>
  <c r="H42" i="3"/>
  <c r="A42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Q41" i="3"/>
  <c r="H41" i="3"/>
  <c r="A41" i="3"/>
  <c r="AN40" i="3"/>
  <c r="AM40" i="3"/>
  <c r="AK40" i="3"/>
  <c r="AL40" i="3" s="1"/>
  <c r="AJ40" i="3"/>
  <c r="AI40" i="3"/>
  <c r="AG40" i="3"/>
  <c r="AH40" i="3" s="1"/>
  <c r="AF40" i="3"/>
  <c r="AE40" i="3"/>
  <c r="AC40" i="3"/>
  <c r="AD40" i="3" s="1"/>
  <c r="AB40" i="3"/>
  <c r="AA40" i="3"/>
  <c r="Y40" i="3"/>
  <c r="Z40" i="3" s="1"/>
  <c r="H40" i="3"/>
  <c r="A40" i="3"/>
  <c r="AN39" i="3"/>
  <c r="AM39" i="3"/>
  <c r="AK39" i="3"/>
  <c r="AL39" i="3" s="1"/>
  <c r="AJ39" i="3"/>
  <c r="AI39" i="3"/>
  <c r="AG39" i="3"/>
  <c r="AH39" i="3" s="1"/>
  <c r="AF39" i="3"/>
  <c r="AE39" i="3"/>
  <c r="AC39" i="3"/>
  <c r="AD39" i="3" s="1"/>
  <c r="AB39" i="3"/>
  <c r="AA39" i="3"/>
  <c r="Y39" i="3"/>
  <c r="Z39" i="3" s="1"/>
  <c r="H39" i="3"/>
  <c r="A39" i="3"/>
  <c r="AM38" i="3"/>
  <c r="AN38" i="3" s="1"/>
  <c r="AL38" i="3"/>
  <c r="AK38" i="3"/>
  <c r="AI38" i="3"/>
  <c r="AJ38" i="3" s="1"/>
  <c r="AH38" i="3"/>
  <c r="AG38" i="3"/>
  <c r="AE38" i="3"/>
  <c r="AF38" i="3" s="1"/>
  <c r="AD38" i="3"/>
  <c r="AC38" i="3"/>
  <c r="AA38" i="3"/>
  <c r="AB38" i="3" s="1"/>
  <c r="Z38" i="3"/>
  <c r="Y38" i="3"/>
  <c r="H38" i="3"/>
  <c r="A38" i="3"/>
  <c r="AM37" i="3"/>
  <c r="AN37" i="3" s="1"/>
  <c r="AL37" i="3"/>
  <c r="AK37" i="3"/>
  <c r="AI37" i="3"/>
  <c r="AJ37" i="3" s="1"/>
  <c r="AH37" i="3"/>
  <c r="AG37" i="3"/>
  <c r="AE37" i="3"/>
  <c r="AF37" i="3" s="1"/>
  <c r="AD37" i="3"/>
  <c r="AC37" i="3"/>
  <c r="AA37" i="3"/>
  <c r="AB37" i="3" s="1"/>
  <c r="Z37" i="3"/>
  <c r="Y37" i="3"/>
  <c r="H37" i="3"/>
  <c r="A37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Q36" i="3"/>
  <c r="O36" i="3"/>
  <c r="H36" i="3"/>
  <c r="A36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Q35" i="3"/>
  <c r="O35" i="3"/>
  <c r="H35" i="3"/>
  <c r="A35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Q34" i="3"/>
  <c r="O34" i="3"/>
  <c r="H34" i="3"/>
  <c r="A34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Q33" i="3"/>
  <c r="O33" i="3"/>
  <c r="H33" i="3"/>
  <c r="A33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Q32" i="3"/>
  <c r="O32" i="3"/>
  <c r="H32" i="3"/>
  <c r="A32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Q31" i="3"/>
  <c r="O31" i="3"/>
  <c r="H31" i="3"/>
  <c r="A31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Q30" i="3"/>
  <c r="O30" i="3"/>
  <c r="H30" i="3"/>
  <c r="A30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Q29" i="3"/>
  <c r="O29" i="3"/>
  <c r="H29" i="3"/>
  <c r="A29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Q28" i="3"/>
  <c r="O28" i="3"/>
  <c r="H28" i="3"/>
  <c r="A28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Q27" i="3"/>
  <c r="O27" i="3"/>
  <c r="H27" i="3"/>
  <c r="A27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Q26" i="3"/>
  <c r="O26" i="3"/>
  <c r="H26" i="3"/>
  <c r="A26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Q25" i="3"/>
  <c r="O25" i="3"/>
  <c r="H25" i="3"/>
  <c r="A25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Q24" i="3"/>
  <c r="O24" i="3"/>
  <c r="H24" i="3"/>
  <c r="A24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Q23" i="3"/>
  <c r="O23" i="3"/>
  <c r="H23" i="3"/>
  <c r="A23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Q22" i="3"/>
  <c r="O22" i="3"/>
  <c r="H22" i="3"/>
  <c r="A22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O21" i="3"/>
  <c r="Q21" i="3" s="1"/>
  <c r="H21" i="3"/>
  <c r="A21" i="3"/>
  <c r="AN20" i="3"/>
  <c r="AM20" i="3"/>
  <c r="AK20" i="3"/>
  <c r="AL20" i="3" s="1"/>
  <c r="AI20" i="3"/>
  <c r="AJ20" i="3" s="1"/>
  <c r="AG20" i="3"/>
  <c r="AH20" i="3" s="1"/>
  <c r="AF20" i="3"/>
  <c r="AE20" i="3"/>
  <c r="AC20" i="3"/>
  <c r="AD20" i="3" s="1"/>
  <c r="AA20" i="3"/>
  <c r="AB20" i="3" s="1"/>
  <c r="Y20" i="3"/>
  <c r="Z20" i="3" s="1"/>
  <c r="Q20" i="3"/>
  <c r="P20" i="3"/>
  <c r="H20" i="3"/>
  <c r="A20" i="3"/>
  <c r="AN19" i="3"/>
  <c r="AM19" i="3"/>
  <c r="AK19" i="3"/>
  <c r="AL19" i="3" s="1"/>
  <c r="AJ19" i="3"/>
  <c r="AI19" i="3"/>
  <c r="AG19" i="3"/>
  <c r="AH19" i="3" s="1"/>
  <c r="AF19" i="3"/>
  <c r="AE19" i="3"/>
  <c r="AC19" i="3"/>
  <c r="AD19" i="3" s="1"/>
  <c r="AB19" i="3"/>
  <c r="AA19" i="3"/>
  <c r="Y19" i="3"/>
  <c r="Z19" i="3" s="1"/>
  <c r="Q19" i="3"/>
  <c r="P19" i="3"/>
  <c r="H19" i="3"/>
  <c r="A19" i="3"/>
  <c r="AN18" i="3"/>
  <c r="AM18" i="3"/>
  <c r="AK18" i="3"/>
  <c r="AL18" i="3" s="1"/>
  <c r="AJ18" i="3"/>
  <c r="AI18" i="3"/>
  <c r="AG18" i="3"/>
  <c r="AH18" i="3" s="1"/>
  <c r="AF18" i="3"/>
  <c r="AE18" i="3"/>
  <c r="AC18" i="3"/>
  <c r="AD18" i="3" s="1"/>
  <c r="AB18" i="3"/>
  <c r="AA18" i="3"/>
  <c r="Y18" i="3"/>
  <c r="Z18" i="3" s="1"/>
  <c r="Q18" i="3"/>
  <c r="P18" i="3"/>
  <c r="H18" i="3"/>
  <c r="A18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Q17" i="3"/>
  <c r="P17" i="3"/>
  <c r="H17" i="3"/>
  <c r="A17" i="3"/>
  <c r="AM16" i="3"/>
  <c r="AN16" i="3" s="1"/>
  <c r="AL16" i="3"/>
  <c r="AK16" i="3"/>
  <c r="AI16" i="3"/>
  <c r="AJ16" i="3" s="1"/>
  <c r="AG16" i="3"/>
  <c r="AH16" i="3" s="1"/>
  <c r="AE16" i="3"/>
  <c r="AF16" i="3" s="1"/>
  <c r="AD16" i="3"/>
  <c r="AC16" i="3"/>
  <c r="AA16" i="3"/>
  <c r="AB16" i="3" s="1"/>
  <c r="Y16" i="3"/>
  <c r="Z16" i="3" s="1"/>
  <c r="Q16" i="3"/>
  <c r="P16" i="3"/>
  <c r="J42" i="3" s="1"/>
  <c r="L42" i="3" s="1"/>
  <c r="L16" i="3"/>
  <c r="E15" i="14" s="1"/>
  <c r="H16" i="3"/>
  <c r="A16" i="3"/>
  <c r="AN15" i="3"/>
  <c r="AM15" i="3"/>
  <c r="AK15" i="3"/>
  <c r="AL15" i="3" s="1"/>
  <c r="AJ15" i="3"/>
  <c r="AI15" i="3"/>
  <c r="AG15" i="3"/>
  <c r="AH15" i="3" s="1"/>
  <c r="AF15" i="3"/>
  <c r="AE15" i="3"/>
  <c r="AC15" i="3"/>
  <c r="AD15" i="3" s="1"/>
  <c r="AB15" i="3"/>
  <c r="AA15" i="3"/>
  <c r="Y15" i="3"/>
  <c r="Z15" i="3" s="1"/>
  <c r="Q15" i="3"/>
  <c r="P15" i="3"/>
  <c r="J41" i="3" s="1"/>
  <c r="L41" i="3" s="1"/>
  <c r="Q52" i="3" s="1"/>
  <c r="L15" i="3"/>
  <c r="E14" i="14" s="1"/>
  <c r="K15" i="3"/>
  <c r="H15" i="3"/>
  <c r="A15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O14" i="3"/>
  <c r="Q14" i="3" s="1"/>
  <c r="L14" i="3"/>
  <c r="E13" i="14" s="1"/>
  <c r="H14" i="3"/>
  <c r="A14" i="3"/>
  <c r="AN13" i="3"/>
  <c r="AM13" i="3"/>
  <c r="AK13" i="3"/>
  <c r="AL13" i="3" s="1"/>
  <c r="AI13" i="3"/>
  <c r="AJ13" i="3" s="1"/>
  <c r="AG13" i="3"/>
  <c r="AH13" i="3" s="1"/>
  <c r="AF13" i="3"/>
  <c r="AE13" i="3"/>
  <c r="AC13" i="3"/>
  <c r="AD13" i="3" s="1"/>
  <c r="AA13" i="3"/>
  <c r="AB13" i="3" s="1"/>
  <c r="Y13" i="3"/>
  <c r="Z13" i="3" s="1"/>
  <c r="Q13" i="3"/>
  <c r="O13" i="3"/>
  <c r="K13" i="3"/>
  <c r="L13" i="3" s="1"/>
  <c r="E12" i="14" s="1"/>
  <c r="H13" i="3"/>
  <c r="A13" i="3"/>
  <c r="AM12" i="3"/>
  <c r="AN12" i="3" s="1"/>
  <c r="AL12" i="3"/>
  <c r="AK12" i="3"/>
  <c r="AI12" i="3"/>
  <c r="AJ12" i="3" s="1"/>
  <c r="AG12" i="3"/>
  <c r="AH12" i="3" s="1"/>
  <c r="AE12" i="3"/>
  <c r="AF12" i="3" s="1"/>
  <c r="AD12" i="3"/>
  <c r="AC12" i="3"/>
  <c r="AA12" i="3"/>
  <c r="AB12" i="3" s="1"/>
  <c r="Y12" i="3"/>
  <c r="Z12" i="3" s="1"/>
  <c r="Q12" i="3"/>
  <c r="O12" i="3"/>
  <c r="K12" i="3"/>
  <c r="L12" i="3" s="1"/>
  <c r="E11" i="14" s="1"/>
  <c r="H12" i="3"/>
  <c r="A12" i="3"/>
  <c r="AM11" i="3"/>
  <c r="AN11" i="3" s="1"/>
  <c r="AL11" i="3"/>
  <c r="AK11" i="3"/>
  <c r="AI11" i="3"/>
  <c r="AJ11" i="3" s="1"/>
  <c r="AG11" i="3"/>
  <c r="AH11" i="3" s="1"/>
  <c r="AE11" i="3"/>
  <c r="AF11" i="3" s="1"/>
  <c r="AD11" i="3"/>
  <c r="AC11" i="3"/>
  <c r="AA11" i="3"/>
  <c r="AB11" i="3" s="1"/>
  <c r="Y11" i="3"/>
  <c r="Z11" i="3" s="1"/>
  <c r="Q11" i="3"/>
  <c r="O11" i="3"/>
  <c r="L11" i="3"/>
  <c r="E10" i="14" s="1"/>
  <c r="H11" i="3"/>
  <c r="A11" i="3"/>
  <c r="AN10" i="3"/>
  <c r="AM10" i="3"/>
  <c r="AK10" i="3"/>
  <c r="AL10" i="3" s="1"/>
  <c r="AJ10" i="3"/>
  <c r="AI10" i="3"/>
  <c r="AG10" i="3"/>
  <c r="AH10" i="3" s="1"/>
  <c r="AF10" i="3"/>
  <c r="AE10" i="3"/>
  <c r="AC10" i="3"/>
  <c r="AD10" i="3" s="1"/>
  <c r="AB10" i="3"/>
  <c r="AA10" i="3"/>
  <c r="Y10" i="3"/>
  <c r="Z10" i="3" s="1"/>
  <c r="Q10" i="3"/>
  <c r="O10" i="3"/>
  <c r="L10" i="3"/>
  <c r="E9" i="14" s="1"/>
  <c r="K10" i="3"/>
  <c r="H10" i="3"/>
  <c r="A10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O9" i="3"/>
  <c r="Q9" i="3" s="1"/>
  <c r="K9" i="3"/>
  <c r="L9" i="3" s="1"/>
  <c r="E8" i="14" s="1"/>
  <c r="H9" i="3"/>
  <c r="A9" i="3"/>
  <c r="AM8" i="3"/>
  <c r="AN8" i="3" s="1"/>
  <c r="AK8" i="3"/>
  <c r="AL8" i="3" s="1"/>
  <c r="AI8" i="3"/>
  <c r="AJ8" i="3" s="1"/>
  <c r="AG8" i="3"/>
  <c r="AH8" i="3" s="1"/>
  <c r="AE8" i="3"/>
  <c r="AF8" i="3" s="1"/>
  <c r="AC8" i="3"/>
  <c r="AD8" i="3" s="1"/>
  <c r="AA8" i="3"/>
  <c r="AB8" i="3" s="1"/>
  <c r="Y8" i="3"/>
  <c r="Z8" i="3" s="1"/>
  <c r="O8" i="3"/>
  <c r="Q8" i="3" s="1"/>
  <c r="K8" i="3"/>
  <c r="L8" i="3" s="1"/>
  <c r="E7" i="14" s="1"/>
  <c r="H8" i="3"/>
  <c r="A8" i="3"/>
  <c r="AM7" i="3"/>
  <c r="AN7" i="3" s="1"/>
  <c r="AK7" i="3"/>
  <c r="AL7" i="3" s="1"/>
  <c r="AI7" i="3"/>
  <c r="AJ7" i="3" s="1"/>
  <c r="AG7" i="3"/>
  <c r="AH7" i="3" s="1"/>
  <c r="AE7" i="3"/>
  <c r="AF7" i="3" s="1"/>
  <c r="AC7" i="3"/>
  <c r="AD7" i="3" s="1"/>
  <c r="AA7" i="3"/>
  <c r="AB7" i="3" s="1"/>
  <c r="Y7" i="3"/>
  <c r="Z7" i="3" s="1"/>
  <c r="O7" i="3"/>
  <c r="Q7" i="3" s="1"/>
  <c r="K7" i="3"/>
  <c r="L7" i="3" s="1"/>
  <c r="E6" i="14" s="1"/>
  <c r="H7" i="3"/>
  <c r="A7" i="3"/>
  <c r="AM6" i="3"/>
  <c r="AN6" i="3" s="1"/>
  <c r="AK6" i="3"/>
  <c r="AL6" i="3" s="1"/>
  <c r="AI6" i="3"/>
  <c r="AJ6" i="3" s="1"/>
  <c r="AG6" i="3"/>
  <c r="AH6" i="3" s="1"/>
  <c r="AE6" i="3"/>
  <c r="AF6" i="3" s="1"/>
  <c r="AC6" i="3"/>
  <c r="AD6" i="3" s="1"/>
  <c r="AA6" i="3"/>
  <c r="AB6" i="3" s="1"/>
  <c r="Y6" i="3"/>
  <c r="Z6" i="3" s="1"/>
  <c r="O6" i="3"/>
  <c r="Q6" i="3" s="1"/>
  <c r="L6" i="3"/>
  <c r="E5" i="14" s="1"/>
  <c r="H6" i="3"/>
  <c r="A6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O5" i="3"/>
  <c r="Q5" i="3" s="1"/>
  <c r="K5" i="3"/>
  <c r="L5" i="3" s="1"/>
  <c r="E4" i="14" s="1"/>
  <c r="H5" i="3"/>
  <c r="A5" i="3"/>
  <c r="AM4" i="3"/>
  <c r="AN4" i="3" s="1"/>
  <c r="AK4" i="3"/>
  <c r="AL4" i="3" s="1"/>
  <c r="AI4" i="3"/>
  <c r="AJ4" i="3" s="1"/>
  <c r="AG4" i="3"/>
  <c r="AH4" i="3" s="1"/>
  <c r="AE4" i="3"/>
  <c r="AF4" i="3" s="1"/>
  <c r="AC4" i="3"/>
  <c r="AD4" i="3" s="1"/>
  <c r="AA4" i="3"/>
  <c r="AB4" i="3" s="1"/>
  <c r="Y4" i="3"/>
  <c r="Z4" i="3" s="1"/>
  <c r="R4" i="3"/>
  <c r="O4" i="3"/>
  <c r="Q4" i="3" s="1"/>
  <c r="Q37" i="3" s="1"/>
  <c r="K4" i="3"/>
  <c r="L4" i="3" s="1"/>
  <c r="E3" i="14" s="1"/>
  <c r="H4" i="3"/>
  <c r="A4" i="3"/>
  <c r="AM3" i="3"/>
  <c r="AN3" i="3" s="1"/>
  <c r="AK3" i="3"/>
  <c r="AL3" i="3" s="1"/>
  <c r="AI3" i="3"/>
  <c r="AJ3" i="3" s="1"/>
  <c r="AG3" i="3"/>
  <c r="AH3" i="3" s="1"/>
  <c r="AE3" i="3"/>
  <c r="AF3" i="3" s="1"/>
  <c r="AC3" i="3"/>
  <c r="AD3" i="3" s="1"/>
  <c r="AA3" i="3"/>
  <c r="AB3" i="3" s="1"/>
  <c r="Y3" i="3"/>
  <c r="Z3" i="3" s="1"/>
  <c r="H3" i="3"/>
  <c r="A3" i="3"/>
  <c r="H1" i="3"/>
  <c r="Q1" i="3" s="1"/>
  <c r="Q40" i="3" s="1"/>
  <c r="Q54" i="3" s="1"/>
  <c r="F1" i="3"/>
  <c r="O1" i="3" s="1"/>
  <c r="O40" i="3" s="1"/>
  <c r="O54" i="3" s="1"/>
  <c r="N1" i="3"/>
  <c r="N40" i="3" s="1"/>
  <c r="N54" i="3" s="1"/>
  <c r="C1" i="3"/>
  <c r="L1" i="3" s="1"/>
  <c r="L40" i="3" s="1"/>
  <c r="L54" i="3" s="1"/>
  <c r="F3" i="2"/>
  <c r="L35" i="2" s="1"/>
  <c r="D56" i="14" l="1"/>
  <c r="P56" i="14" s="1"/>
  <c r="F16" i="14"/>
  <c r="L17" i="10"/>
  <c r="L36" i="10" s="1"/>
  <c r="F57" i="14"/>
  <c r="P21" i="14"/>
  <c r="I53" i="14"/>
  <c r="M53" i="14"/>
  <c r="N53" i="14"/>
  <c r="O53" i="14"/>
  <c r="K16" i="14"/>
  <c r="K57" i="14" s="1"/>
  <c r="J16" i="14"/>
  <c r="J57" i="14" s="1"/>
  <c r="E16" i="14"/>
  <c r="E57" i="14" s="1"/>
  <c r="G16" i="14"/>
  <c r="G57" i="14" s="1"/>
  <c r="O16" i="14"/>
  <c r="O57" i="14" s="1"/>
  <c r="H16" i="14"/>
  <c r="H57" i="14" s="1"/>
  <c r="I16" i="14"/>
  <c r="L3" i="14"/>
  <c r="L16" i="14" s="1"/>
  <c r="L57" i="14" s="1"/>
  <c r="M16" i="14"/>
  <c r="M57" i="14" s="1"/>
  <c r="N16" i="14"/>
  <c r="N57" i="14" s="1"/>
  <c r="W3" i="7"/>
  <c r="D53" i="14"/>
  <c r="W3" i="13"/>
  <c r="L17" i="11"/>
  <c r="L36" i="11" s="1"/>
  <c r="W4" i="7"/>
  <c r="L17" i="5"/>
  <c r="L36" i="5" s="1"/>
  <c r="W3" i="4"/>
  <c r="V27" i="13"/>
  <c r="V46" i="13"/>
  <c r="L17" i="13"/>
  <c r="L36" i="13" s="1"/>
  <c r="W27" i="13"/>
  <c r="W26" i="13"/>
  <c r="W25" i="13"/>
  <c r="Q37" i="13"/>
  <c r="W15" i="13"/>
  <c r="L26" i="13" s="1"/>
  <c r="W18" i="13"/>
  <c r="W14" i="13"/>
  <c r="L25" i="13" s="1"/>
  <c r="V37" i="13"/>
  <c r="W36" i="13"/>
  <c r="W9" i="13"/>
  <c r="L21" i="13" s="1"/>
  <c r="V20" i="13"/>
  <c r="W23" i="13"/>
  <c r="W41" i="13"/>
  <c r="V40" i="13"/>
  <c r="W42" i="13"/>
  <c r="V41" i="13"/>
  <c r="W10" i="13"/>
  <c r="L22" i="13" s="1"/>
  <c r="W30" i="13"/>
  <c r="W32" i="13"/>
  <c r="W5" i="13"/>
  <c r="Q16" i="13"/>
  <c r="V17" i="13"/>
  <c r="W20" i="13"/>
  <c r="V21" i="13"/>
  <c r="V22" i="13"/>
  <c r="V28" i="13"/>
  <c r="V31" i="13"/>
  <c r="W35" i="13"/>
  <c r="W38" i="13"/>
  <c r="W37" i="13"/>
  <c r="V35" i="13"/>
  <c r="W45" i="13"/>
  <c r="V45" i="13"/>
  <c r="W4" i="13"/>
  <c r="V11" i="13"/>
  <c r="V12" i="13"/>
  <c r="V16" i="13"/>
  <c r="K27" i="13" s="1"/>
  <c r="W17" i="13"/>
  <c r="W21" i="13"/>
  <c r="W22" i="13"/>
  <c r="W28" i="13"/>
  <c r="W31" i="13"/>
  <c r="V33" i="13"/>
  <c r="W40" i="13"/>
  <c r="V42" i="13"/>
  <c r="W46" i="13"/>
  <c r="W8" i="13"/>
  <c r="L20" i="13" s="1"/>
  <c r="V8" i="13"/>
  <c r="K20" i="13" s="1"/>
  <c r="V9" i="13"/>
  <c r="K21" i="13" s="1"/>
  <c r="V10" i="13"/>
  <c r="K22" i="13" s="1"/>
  <c r="W11" i="13"/>
  <c r="V14" i="13"/>
  <c r="K25" i="13" s="1"/>
  <c r="V15" i="13"/>
  <c r="K26" i="13" s="1"/>
  <c r="W16" i="13"/>
  <c r="L27" i="13" s="1"/>
  <c r="V25" i="13"/>
  <c r="V26" i="13"/>
  <c r="V30" i="13"/>
  <c r="V32" i="13"/>
  <c r="V36" i="13"/>
  <c r="V38" i="13"/>
  <c r="V44" i="13"/>
  <c r="V18" i="12"/>
  <c r="W16" i="12"/>
  <c r="L27" i="12" s="1"/>
  <c r="V15" i="12"/>
  <c r="K26" i="12" s="1"/>
  <c r="V14" i="12"/>
  <c r="K25" i="12" s="1"/>
  <c r="V17" i="12"/>
  <c r="W15" i="12"/>
  <c r="L26" i="12" s="1"/>
  <c r="W14" i="12"/>
  <c r="L25" i="12" s="1"/>
  <c r="W17" i="12"/>
  <c r="W18" i="12"/>
  <c r="V16" i="12"/>
  <c r="K27" i="12" s="1"/>
  <c r="V36" i="12"/>
  <c r="W35" i="12"/>
  <c r="W38" i="12"/>
  <c r="W37" i="12"/>
  <c r="V35" i="12"/>
  <c r="W36" i="12"/>
  <c r="V37" i="12"/>
  <c r="V38" i="12"/>
  <c r="V23" i="12"/>
  <c r="V22" i="12"/>
  <c r="V21" i="12"/>
  <c r="V20" i="12"/>
  <c r="W22" i="12"/>
  <c r="W20" i="12"/>
  <c r="W21" i="12"/>
  <c r="W23" i="12"/>
  <c r="W40" i="12"/>
  <c r="W41" i="12"/>
  <c r="V40" i="12"/>
  <c r="W42" i="12"/>
  <c r="V41" i="12"/>
  <c r="V42" i="12"/>
  <c r="L17" i="12"/>
  <c r="L36" i="12" s="1"/>
  <c r="W5" i="12"/>
  <c r="W4" i="12"/>
  <c r="W3" i="12"/>
  <c r="W27" i="12"/>
  <c r="W26" i="12"/>
  <c r="W25" i="12"/>
  <c r="V27" i="12"/>
  <c r="V26" i="12"/>
  <c r="V25" i="12"/>
  <c r="W28" i="12"/>
  <c r="V28" i="12"/>
  <c r="V46" i="12"/>
  <c r="V44" i="12"/>
  <c r="W45" i="12"/>
  <c r="V45" i="12"/>
  <c r="W46" i="12"/>
  <c r="W44" i="12"/>
  <c r="W12" i="12"/>
  <c r="W11" i="12"/>
  <c r="V10" i="12"/>
  <c r="K22" i="12" s="1"/>
  <c r="V9" i="12"/>
  <c r="K21" i="12" s="1"/>
  <c r="V11" i="12"/>
  <c r="W8" i="12"/>
  <c r="L20" i="12" s="1"/>
  <c r="W9" i="12"/>
  <c r="L21" i="12" s="1"/>
  <c r="V8" i="12"/>
  <c r="K20" i="12" s="1"/>
  <c r="V12" i="12"/>
  <c r="W10" i="12"/>
  <c r="L22" i="12" s="1"/>
  <c r="V33" i="12"/>
  <c r="V31" i="12"/>
  <c r="W32" i="12"/>
  <c r="W30" i="12"/>
  <c r="V32" i="12"/>
  <c r="V30" i="12"/>
  <c r="W33" i="12"/>
  <c r="W31" i="12"/>
  <c r="W23" i="11"/>
  <c r="W9" i="11"/>
  <c r="L21" i="11" s="1"/>
  <c r="V12" i="11"/>
  <c r="W10" i="11"/>
  <c r="L22" i="11" s="1"/>
  <c r="W3" i="11"/>
  <c r="V18" i="11"/>
  <c r="W16" i="11"/>
  <c r="L27" i="11" s="1"/>
  <c r="V15" i="11"/>
  <c r="K26" i="11" s="1"/>
  <c r="V14" i="11"/>
  <c r="K25" i="11" s="1"/>
  <c r="W27" i="11"/>
  <c r="W26" i="11"/>
  <c r="W25" i="11"/>
  <c r="V27" i="11"/>
  <c r="V26" i="11"/>
  <c r="V25" i="11"/>
  <c r="V36" i="11"/>
  <c r="W35" i="11"/>
  <c r="W38" i="11"/>
  <c r="W37" i="11"/>
  <c r="V35" i="11"/>
  <c r="V46" i="11"/>
  <c r="V44" i="11"/>
  <c r="W45" i="11"/>
  <c r="V45" i="11"/>
  <c r="W4" i="11"/>
  <c r="W18" i="11"/>
  <c r="V38" i="11"/>
  <c r="V8" i="11"/>
  <c r="K20" i="11" s="1"/>
  <c r="Q15" i="11"/>
  <c r="V28" i="11"/>
  <c r="V37" i="11"/>
  <c r="W44" i="11"/>
  <c r="V16" i="11"/>
  <c r="K27" i="11" s="1"/>
  <c r="W12" i="11"/>
  <c r="W11" i="11"/>
  <c r="V10" i="11"/>
  <c r="K22" i="11" s="1"/>
  <c r="V9" i="11"/>
  <c r="K21" i="11" s="1"/>
  <c r="V23" i="11"/>
  <c r="V33" i="11"/>
  <c r="W32" i="11"/>
  <c r="W30" i="11"/>
  <c r="V32" i="11"/>
  <c r="V30" i="11"/>
  <c r="W40" i="11"/>
  <c r="W41" i="11"/>
  <c r="V40" i="11"/>
  <c r="W42" i="11"/>
  <c r="V41" i="11"/>
  <c r="W8" i="11"/>
  <c r="L20" i="11" s="1"/>
  <c r="V11" i="11"/>
  <c r="W15" i="11"/>
  <c r="L26" i="11" s="1"/>
  <c r="V17" i="11"/>
  <c r="V20" i="11"/>
  <c r="V21" i="11"/>
  <c r="V22" i="11"/>
  <c r="W28" i="11"/>
  <c r="W36" i="11"/>
  <c r="W46" i="11"/>
  <c r="W5" i="11"/>
  <c r="W14" i="11"/>
  <c r="L25" i="11" s="1"/>
  <c r="Q16" i="11"/>
  <c r="Q37" i="11" s="1"/>
  <c r="W17" i="11"/>
  <c r="W20" i="11"/>
  <c r="W21" i="11"/>
  <c r="W22" i="11"/>
  <c r="V31" i="11"/>
  <c r="W23" i="10"/>
  <c r="V42" i="10"/>
  <c r="W9" i="10"/>
  <c r="L21" i="10" s="1"/>
  <c r="V12" i="10"/>
  <c r="W10" i="10"/>
  <c r="L22" i="10" s="1"/>
  <c r="V18" i="10"/>
  <c r="W16" i="10"/>
  <c r="L27" i="10" s="1"/>
  <c r="V15" i="10"/>
  <c r="K26" i="10" s="1"/>
  <c r="V14" i="10"/>
  <c r="K25" i="10" s="1"/>
  <c r="V36" i="10"/>
  <c r="W35" i="10"/>
  <c r="W38" i="10"/>
  <c r="W37" i="10"/>
  <c r="V35" i="10"/>
  <c r="W3" i="10"/>
  <c r="W27" i="10"/>
  <c r="W26" i="10"/>
  <c r="W25" i="10"/>
  <c r="V27" i="10"/>
  <c r="V26" i="10"/>
  <c r="V25" i="10"/>
  <c r="V46" i="10"/>
  <c r="V44" i="10"/>
  <c r="W45" i="10"/>
  <c r="V45" i="10"/>
  <c r="W4" i="10"/>
  <c r="V38" i="10"/>
  <c r="V8" i="10"/>
  <c r="K20" i="10" s="1"/>
  <c r="Q15" i="10"/>
  <c r="Q37" i="10" s="1"/>
  <c r="V28" i="10"/>
  <c r="V37" i="10"/>
  <c r="W44" i="10"/>
  <c r="V16" i="10"/>
  <c r="K27" i="10" s="1"/>
  <c r="W18" i="10"/>
  <c r="W12" i="10"/>
  <c r="W11" i="10"/>
  <c r="V10" i="10"/>
  <c r="K22" i="10" s="1"/>
  <c r="V9" i="10"/>
  <c r="K21" i="10" s="1"/>
  <c r="V23" i="10"/>
  <c r="V33" i="10"/>
  <c r="W32" i="10"/>
  <c r="W30" i="10"/>
  <c r="V32" i="10"/>
  <c r="V30" i="10"/>
  <c r="W40" i="10"/>
  <c r="W41" i="10"/>
  <c r="V40" i="10"/>
  <c r="W42" i="10"/>
  <c r="V41" i="10"/>
  <c r="W8" i="10"/>
  <c r="L20" i="10" s="1"/>
  <c r="V11" i="10"/>
  <c r="W15" i="10"/>
  <c r="L26" i="10" s="1"/>
  <c r="V17" i="10"/>
  <c r="V20" i="10"/>
  <c r="V21" i="10"/>
  <c r="V22" i="10"/>
  <c r="W28" i="10"/>
  <c r="W36" i="10"/>
  <c r="W46" i="10"/>
  <c r="W5" i="10"/>
  <c r="W14" i="10"/>
  <c r="L25" i="10" s="1"/>
  <c r="Q16" i="10"/>
  <c r="W17" i="10"/>
  <c r="W20" i="10"/>
  <c r="W21" i="10"/>
  <c r="W22" i="10"/>
  <c r="V31" i="10"/>
  <c r="W22" i="9"/>
  <c r="W27" i="9"/>
  <c r="W26" i="9"/>
  <c r="W25" i="9"/>
  <c r="V27" i="9"/>
  <c r="V26" i="9"/>
  <c r="V25" i="9"/>
  <c r="W28" i="9"/>
  <c r="V28" i="9"/>
  <c r="W3" i="9"/>
  <c r="L17" i="9"/>
  <c r="L36" i="9" s="1"/>
  <c r="W4" i="9"/>
  <c r="W5" i="9"/>
  <c r="V46" i="9"/>
  <c r="V44" i="9"/>
  <c r="W45" i="9"/>
  <c r="V45" i="9"/>
  <c r="W46" i="9"/>
  <c r="W44" i="9"/>
  <c r="W17" i="9"/>
  <c r="V42" i="9"/>
  <c r="V36" i="9"/>
  <c r="W35" i="9"/>
  <c r="W38" i="9"/>
  <c r="W37" i="9"/>
  <c r="V35" i="9"/>
  <c r="W36" i="9"/>
  <c r="V37" i="9"/>
  <c r="W40" i="9"/>
  <c r="W41" i="9"/>
  <c r="V40" i="9"/>
  <c r="W42" i="9"/>
  <c r="V41" i="9"/>
  <c r="V38" i="9"/>
  <c r="W12" i="9"/>
  <c r="W11" i="9"/>
  <c r="V10" i="9"/>
  <c r="K22" i="9" s="1"/>
  <c r="V9" i="9"/>
  <c r="K21" i="9" s="1"/>
  <c r="V11" i="9"/>
  <c r="W8" i="9"/>
  <c r="L20" i="9" s="1"/>
  <c r="V18" i="9"/>
  <c r="W16" i="9"/>
  <c r="L27" i="9" s="1"/>
  <c r="V15" i="9"/>
  <c r="K26" i="9" s="1"/>
  <c r="V14" i="9"/>
  <c r="K25" i="9" s="1"/>
  <c r="V17" i="9"/>
  <c r="W15" i="9"/>
  <c r="L26" i="9" s="1"/>
  <c r="W18" i="9"/>
  <c r="V16" i="9"/>
  <c r="K27" i="9" s="1"/>
  <c r="V33" i="9"/>
  <c r="V31" i="9"/>
  <c r="W32" i="9"/>
  <c r="W30" i="9"/>
  <c r="V32" i="9"/>
  <c r="V30" i="9"/>
  <c r="W33" i="9"/>
  <c r="W9" i="9"/>
  <c r="L21" i="9" s="1"/>
  <c r="W14" i="9"/>
  <c r="L25" i="9" s="1"/>
  <c r="Q37" i="9"/>
  <c r="V8" i="9"/>
  <c r="K20" i="9" s="1"/>
  <c r="V23" i="9"/>
  <c r="V22" i="9"/>
  <c r="V21" i="9"/>
  <c r="V20" i="9"/>
  <c r="W23" i="9"/>
  <c r="V12" i="9"/>
  <c r="Q52" i="9"/>
  <c r="W20" i="9"/>
  <c r="W21" i="9"/>
  <c r="W27" i="8"/>
  <c r="W26" i="8"/>
  <c r="W25" i="8"/>
  <c r="V27" i="8"/>
  <c r="V26" i="8"/>
  <c r="V25" i="8"/>
  <c r="W28" i="8"/>
  <c r="V28" i="8"/>
  <c r="W12" i="8"/>
  <c r="W11" i="8"/>
  <c r="V10" i="8"/>
  <c r="K22" i="8" s="1"/>
  <c r="V9" i="8"/>
  <c r="K21" i="8" s="1"/>
  <c r="V11" i="8"/>
  <c r="W8" i="8"/>
  <c r="L20" i="8" s="1"/>
  <c r="W9" i="8"/>
  <c r="L21" i="8" s="1"/>
  <c r="V8" i="8"/>
  <c r="K20" i="8" s="1"/>
  <c r="V12" i="8"/>
  <c r="W10" i="8"/>
  <c r="L22" i="8" s="1"/>
  <c r="V33" i="8"/>
  <c r="W32" i="8"/>
  <c r="W30" i="8"/>
  <c r="V32" i="8"/>
  <c r="V30" i="8"/>
  <c r="V31" i="8"/>
  <c r="W33" i="8"/>
  <c r="W31" i="8"/>
  <c r="V18" i="8"/>
  <c r="W16" i="8"/>
  <c r="L27" i="8" s="1"/>
  <c r="V15" i="8"/>
  <c r="K26" i="8" s="1"/>
  <c r="V14" i="8"/>
  <c r="K25" i="8" s="1"/>
  <c r="V17" i="8"/>
  <c r="W15" i="8"/>
  <c r="L26" i="8" s="1"/>
  <c r="W17" i="8"/>
  <c r="W18" i="8"/>
  <c r="V16" i="8"/>
  <c r="K27" i="8" s="1"/>
  <c r="W14" i="8"/>
  <c r="L25" i="8" s="1"/>
  <c r="R21" i="8" s="1"/>
  <c r="V36" i="8"/>
  <c r="W35" i="8"/>
  <c r="W38" i="8"/>
  <c r="W37" i="8"/>
  <c r="V35" i="8"/>
  <c r="W36" i="8"/>
  <c r="V37" i="8"/>
  <c r="V38" i="8"/>
  <c r="V46" i="8"/>
  <c r="V44" i="8"/>
  <c r="W45" i="8"/>
  <c r="V45" i="8"/>
  <c r="W46" i="8"/>
  <c r="W44" i="8"/>
  <c r="W23" i="8"/>
  <c r="V23" i="8"/>
  <c r="V22" i="8"/>
  <c r="V21" i="8"/>
  <c r="V20" i="8"/>
  <c r="W20" i="8"/>
  <c r="W22" i="8"/>
  <c r="W21" i="8"/>
  <c r="W40" i="8"/>
  <c r="W41" i="8"/>
  <c r="V40" i="8"/>
  <c r="W42" i="8"/>
  <c r="V41" i="8"/>
  <c r="V42" i="8"/>
  <c r="L17" i="8"/>
  <c r="L36" i="8" s="1"/>
  <c r="W5" i="8"/>
  <c r="W4" i="8"/>
  <c r="W3" i="8"/>
  <c r="V17" i="7"/>
  <c r="W15" i="7"/>
  <c r="L26" i="7" s="1"/>
  <c r="V28" i="7"/>
  <c r="W46" i="7"/>
  <c r="W12" i="7"/>
  <c r="W11" i="7"/>
  <c r="V10" i="7"/>
  <c r="K22" i="7" s="1"/>
  <c r="V9" i="7"/>
  <c r="K21" i="7" s="1"/>
  <c r="W23" i="7"/>
  <c r="V23" i="7"/>
  <c r="V33" i="7"/>
  <c r="V31" i="7"/>
  <c r="W32" i="7"/>
  <c r="W30" i="7"/>
  <c r="V32" i="7"/>
  <c r="V30" i="7"/>
  <c r="W40" i="7"/>
  <c r="W41" i="7"/>
  <c r="V40" i="7"/>
  <c r="W42" i="7"/>
  <c r="V41" i="7"/>
  <c r="V11" i="7"/>
  <c r="V20" i="7"/>
  <c r="V21" i="7"/>
  <c r="V22" i="7"/>
  <c r="W31" i="7"/>
  <c r="V38" i="7"/>
  <c r="V42" i="7"/>
  <c r="W5" i="7"/>
  <c r="W14" i="7"/>
  <c r="L25" i="7" s="1"/>
  <c r="Q16" i="7"/>
  <c r="L17" i="7"/>
  <c r="L36" i="7" s="1"/>
  <c r="W17" i="7"/>
  <c r="W20" i="7"/>
  <c r="W21" i="7"/>
  <c r="W22" i="7"/>
  <c r="W33" i="7"/>
  <c r="V37" i="7"/>
  <c r="W44" i="7"/>
  <c r="W10" i="7"/>
  <c r="L22" i="7" s="1"/>
  <c r="V12" i="7"/>
  <c r="V16" i="7"/>
  <c r="K27" i="7" s="1"/>
  <c r="W8" i="7"/>
  <c r="L20" i="7" s="1"/>
  <c r="V18" i="7"/>
  <c r="W16" i="7"/>
  <c r="L27" i="7" s="1"/>
  <c r="V15" i="7"/>
  <c r="K26" i="7" s="1"/>
  <c r="V14" i="7"/>
  <c r="K25" i="7" s="1"/>
  <c r="W27" i="7"/>
  <c r="W26" i="7"/>
  <c r="W25" i="7"/>
  <c r="V27" i="7"/>
  <c r="V26" i="7"/>
  <c r="V25" i="7"/>
  <c r="V36" i="7"/>
  <c r="W35" i="7"/>
  <c r="W38" i="7"/>
  <c r="W37" i="7"/>
  <c r="V35" i="7"/>
  <c r="V46" i="7"/>
  <c r="V44" i="7"/>
  <c r="W45" i="7"/>
  <c r="V45" i="7"/>
  <c r="V8" i="7"/>
  <c r="K20" i="7" s="1"/>
  <c r="W9" i="7"/>
  <c r="L21" i="7" s="1"/>
  <c r="Q15" i="7"/>
  <c r="Q37" i="7" s="1"/>
  <c r="W28" i="7"/>
  <c r="V18" i="6"/>
  <c r="W16" i="6"/>
  <c r="L27" i="6" s="1"/>
  <c r="V15" i="6"/>
  <c r="K26" i="6" s="1"/>
  <c r="V14" i="6"/>
  <c r="K25" i="6" s="1"/>
  <c r="V17" i="6"/>
  <c r="W15" i="6"/>
  <c r="L26" i="6" s="1"/>
  <c r="W14" i="6"/>
  <c r="L25" i="6" s="1"/>
  <c r="W18" i="6"/>
  <c r="V16" i="6"/>
  <c r="K27" i="6" s="1"/>
  <c r="W17" i="6"/>
  <c r="V36" i="6"/>
  <c r="W35" i="6"/>
  <c r="W38" i="6"/>
  <c r="W37" i="6"/>
  <c r="V35" i="6"/>
  <c r="W36" i="6"/>
  <c r="V37" i="6"/>
  <c r="V38" i="6"/>
  <c r="V23" i="6"/>
  <c r="V22" i="6"/>
  <c r="V21" i="6"/>
  <c r="V20" i="6"/>
  <c r="W23" i="6"/>
  <c r="W22" i="6"/>
  <c r="W21" i="6"/>
  <c r="W20" i="6"/>
  <c r="W40" i="6"/>
  <c r="W41" i="6"/>
  <c r="V40" i="6"/>
  <c r="W42" i="6"/>
  <c r="V41" i="6"/>
  <c r="V42" i="6"/>
  <c r="W5" i="6"/>
  <c r="W4" i="6"/>
  <c r="W3" i="6"/>
  <c r="L17" i="6"/>
  <c r="L36" i="6" s="1"/>
  <c r="W27" i="6"/>
  <c r="W26" i="6"/>
  <c r="W25" i="6"/>
  <c r="V27" i="6"/>
  <c r="V26" i="6"/>
  <c r="V25" i="6"/>
  <c r="W28" i="6"/>
  <c r="V28" i="6"/>
  <c r="V46" i="6"/>
  <c r="V44" i="6"/>
  <c r="W45" i="6"/>
  <c r="V45" i="6"/>
  <c r="W46" i="6"/>
  <c r="W44" i="6"/>
  <c r="W12" i="6"/>
  <c r="W11" i="6"/>
  <c r="V10" i="6"/>
  <c r="K22" i="6" s="1"/>
  <c r="V9" i="6"/>
  <c r="K21" i="6" s="1"/>
  <c r="V11" i="6"/>
  <c r="W8" i="6"/>
  <c r="L20" i="6" s="1"/>
  <c r="W9" i="6"/>
  <c r="L21" i="6" s="1"/>
  <c r="V8" i="6"/>
  <c r="K20" i="6" s="1"/>
  <c r="V12" i="6"/>
  <c r="W10" i="6"/>
  <c r="L22" i="6" s="1"/>
  <c r="V33" i="6"/>
  <c r="V31" i="6"/>
  <c r="W32" i="6"/>
  <c r="W30" i="6"/>
  <c r="V32" i="6"/>
  <c r="V30" i="6"/>
  <c r="W33" i="6"/>
  <c r="W31" i="6"/>
  <c r="W9" i="5"/>
  <c r="L21" i="5" s="1"/>
  <c r="V22" i="5"/>
  <c r="W33" i="5"/>
  <c r="V12" i="5"/>
  <c r="W10" i="5"/>
  <c r="L22" i="5" s="1"/>
  <c r="V33" i="5"/>
  <c r="W4" i="5"/>
  <c r="V38" i="5"/>
  <c r="V8" i="5"/>
  <c r="K20" i="5" s="1"/>
  <c r="Q15" i="5"/>
  <c r="V18" i="5"/>
  <c r="W16" i="5"/>
  <c r="L27" i="5" s="1"/>
  <c r="V15" i="5"/>
  <c r="K26" i="5" s="1"/>
  <c r="V14" i="5"/>
  <c r="K25" i="5" s="1"/>
  <c r="V36" i="5"/>
  <c r="W35" i="5"/>
  <c r="W38" i="5"/>
  <c r="W37" i="5"/>
  <c r="V35" i="5"/>
  <c r="V46" i="5"/>
  <c r="V44" i="5"/>
  <c r="W45" i="5"/>
  <c r="V45" i="5"/>
  <c r="V16" i="5"/>
  <c r="K27" i="5" s="1"/>
  <c r="W18" i="5"/>
  <c r="W12" i="5"/>
  <c r="W11" i="5"/>
  <c r="V10" i="5"/>
  <c r="K22" i="5" s="1"/>
  <c r="V9" i="5"/>
  <c r="K21" i="5" s="1"/>
  <c r="W32" i="5"/>
  <c r="W30" i="5"/>
  <c r="V32" i="5"/>
  <c r="V30" i="5"/>
  <c r="W8" i="5"/>
  <c r="L20" i="5" s="1"/>
  <c r="R20" i="5" s="1"/>
  <c r="V11" i="5"/>
  <c r="W15" i="5"/>
  <c r="L26" i="5" s="1"/>
  <c r="V17" i="5"/>
  <c r="V20" i="5"/>
  <c r="V21" i="5"/>
  <c r="V31" i="5"/>
  <c r="W36" i="5"/>
  <c r="W46" i="5"/>
  <c r="W3" i="5"/>
  <c r="W27" i="5"/>
  <c r="W26" i="5"/>
  <c r="W25" i="5"/>
  <c r="V27" i="5"/>
  <c r="V26" i="5"/>
  <c r="V25" i="5"/>
  <c r="V28" i="5"/>
  <c r="W23" i="5"/>
  <c r="V23" i="5"/>
  <c r="W40" i="5"/>
  <c r="W41" i="5"/>
  <c r="V40" i="5"/>
  <c r="W42" i="5"/>
  <c r="V41" i="5"/>
  <c r="W5" i="5"/>
  <c r="W14" i="5"/>
  <c r="L25" i="5" s="1"/>
  <c r="Q16" i="5"/>
  <c r="Q37" i="5" s="1"/>
  <c r="W17" i="5"/>
  <c r="W20" i="5"/>
  <c r="W21" i="5"/>
  <c r="W22" i="5"/>
  <c r="W31" i="5"/>
  <c r="W10" i="4"/>
  <c r="L22" i="4" s="1"/>
  <c r="W23" i="4"/>
  <c r="W33" i="4"/>
  <c r="V42" i="4"/>
  <c r="V17" i="4"/>
  <c r="W15" i="4"/>
  <c r="L26" i="4" s="1"/>
  <c r="W28" i="4"/>
  <c r="W46" i="4"/>
  <c r="W8" i="4"/>
  <c r="L20" i="4" s="1"/>
  <c r="V21" i="4"/>
  <c r="V22" i="4"/>
  <c r="W31" i="4"/>
  <c r="V38" i="4"/>
  <c r="W5" i="4"/>
  <c r="W14" i="4"/>
  <c r="L25" i="4" s="1"/>
  <c r="Q16" i="4"/>
  <c r="L17" i="4"/>
  <c r="L36" i="4" s="1"/>
  <c r="W17" i="4"/>
  <c r="W20" i="4"/>
  <c r="W21" i="4"/>
  <c r="W22" i="4"/>
  <c r="V28" i="4"/>
  <c r="V37" i="4"/>
  <c r="W44" i="4"/>
  <c r="V11" i="4"/>
  <c r="W4" i="4"/>
  <c r="V16" i="4"/>
  <c r="K27" i="4" s="1"/>
  <c r="W12" i="4"/>
  <c r="W11" i="4"/>
  <c r="V10" i="4"/>
  <c r="K22" i="4" s="1"/>
  <c r="V9" i="4"/>
  <c r="K21" i="4" s="1"/>
  <c r="V23" i="4"/>
  <c r="V33" i="4"/>
  <c r="W32" i="4"/>
  <c r="W30" i="4"/>
  <c r="V32" i="4"/>
  <c r="V30" i="4"/>
  <c r="W40" i="4"/>
  <c r="W41" i="4"/>
  <c r="V40" i="4"/>
  <c r="W42" i="4"/>
  <c r="V41" i="4"/>
  <c r="V20" i="4"/>
  <c r="V18" i="4"/>
  <c r="W16" i="4"/>
  <c r="L27" i="4" s="1"/>
  <c r="V15" i="4"/>
  <c r="K26" i="4" s="1"/>
  <c r="V14" i="4"/>
  <c r="K25" i="4" s="1"/>
  <c r="W27" i="4"/>
  <c r="W26" i="4"/>
  <c r="V27" i="4"/>
  <c r="V26" i="4"/>
  <c r="V25" i="4"/>
  <c r="V36" i="4"/>
  <c r="W35" i="4"/>
  <c r="W38" i="4"/>
  <c r="W37" i="4"/>
  <c r="V35" i="4"/>
  <c r="V46" i="4"/>
  <c r="V44" i="4"/>
  <c r="W45" i="4"/>
  <c r="V45" i="4"/>
  <c r="V12" i="4"/>
  <c r="V8" i="4"/>
  <c r="K20" i="4" s="1"/>
  <c r="W9" i="4"/>
  <c r="L21" i="4" s="1"/>
  <c r="Q15" i="4"/>
  <c r="Q37" i="4" s="1"/>
  <c r="V31" i="4"/>
  <c r="W27" i="3"/>
  <c r="W26" i="3"/>
  <c r="W25" i="3"/>
  <c r="V27" i="3"/>
  <c r="V26" i="3"/>
  <c r="V25" i="3"/>
  <c r="W28" i="3"/>
  <c r="V28" i="3"/>
  <c r="V46" i="3"/>
  <c r="V44" i="3"/>
  <c r="W45" i="3"/>
  <c r="V45" i="3"/>
  <c r="W46" i="3"/>
  <c r="W44" i="3"/>
  <c r="W12" i="3"/>
  <c r="W11" i="3"/>
  <c r="V10" i="3"/>
  <c r="K22" i="3" s="1"/>
  <c r="V9" i="3"/>
  <c r="K21" i="3" s="1"/>
  <c r="V11" i="3"/>
  <c r="W8" i="3"/>
  <c r="L20" i="3" s="1"/>
  <c r="W9" i="3"/>
  <c r="L21" i="3" s="1"/>
  <c r="V8" i="3"/>
  <c r="K20" i="3" s="1"/>
  <c r="V12" i="3"/>
  <c r="W10" i="3"/>
  <c r="L22" i="3" s="1"/>
  <c r="V33" i="3"/>
  <c r="W32" i="3"/>
  <c r="W30" i="3"/>
  <c r="V32" i="3"/>
  <c r="V30" i="3"/>
  <c r="V31" i="3"/>
  <c r="W33" i="3"/>
  <c r="W31" i="3"/>
  <c r="V18" i="3"/>
  <c r="W16" i="3"/>
  <c r="L27" i="3" s="1"/>
  <c r="V15" i="3"/>
  <c r="K26" i="3" s="1"/>
  <c r="V14" i="3"/>
  <c r="K25" i="3" s="1"/>
  <c r="V17" i="3"/>
  <c r="W15" i="3"/>
  <c r="L26" i="3" s="1"/>
  <c r="W14" i="3"/>
  <c r="L25" i="3" s="1"/>
  <c r="W18" i="3"/>
  <c r="V16" i="3"/>
  <c r="K27" i="3" s="1"/>
  <c r="W17" i="3"/>
  <c r="V36" i="3"/>
  <c r="W35" i="3"/>
  <c r="W38" i="3"/>
  <c r="W37" i="3"/>
  <c r="V35" i="3"/>
  <c r="W36" i="3"/>
  <c r="V37" i="3"/>
  <c r="V38" i="3"/>
  <c r="W23" i="3"/>
  <c r="V23" i="3"/>
  <c r="V22" i="3"/>
  <c r="V21" i="3"/>
  <c r="V20" i="3"/>
  <c r="W21" i="3"/>
  <c r="W22" i="3"/>
  <c r="W20" i="3"/>
  <c r="W40" i="3"/>
  <c r="W41" i="3"/>
  <c r="V40" i="3"/>
  <c r="W42" i="3"/>
  <c r="V41" i="3"/>
  <c r="V42" i="3"/>
  <c r="L17" i="3"/>
  <c r="L36" i="3" s="1"/>
  <c r="W5" i="3"/>
  <c r="W4" i="3"/>
  <c r="W3" i="3"/>
  <c r="L55" i="2"/>
  <c r="Q42" i="2"/>
  <c r="Q43" i="2"/>
  <c r="Q44" i="2"/>
  <c r="Q41" i="2"/>
  <c r="L45" i="2"/>
  <c r="L46" i="2"/>
  <c r="L47" i="2"/>
  <c r="L48" i="2"/>
  <c r="L49" i="2"/>
  <c r="L44" i="2"/>
  <c r="Q45" i="2"/>
  <c r="Q46" i="2"/>
  <c r="Q47" i="2"/>
  <c r="Q48" i="2"/>
  <c r="Q49" i="2"/>
  <c r="Q50" i="2"/>
  <c r="Q51" i="2"/>
  <c r="L43" i="2"/>
  <c r="L50" i="2"/>
  <c r="L51" i="2"/>
  <c r="L52" i="2"/>
  <c r="L42" i="2"/>
  <c r="L41" i="2"/>
  <c r="R21" i="12" l="1"/>
  <c r="R20" i="13"/>
  <c r="S56" i="14"/>
  <c r="T56" i="14" s="1"/>
  <c r="P53" i="14"/>
  <c r="I57" i="14"/>
  <c r="R21" i="5"/>
  <c r="R21" i="11"/>
  <c r="R20" i="10"/>
  <c r="R20" i="11"/>
  <c r="R21" i="9"/>
  <c r="R21" i="13"/>
  <c r="R20" i="12"/>
  <c r="R21" i="10"/>
  <c r="R20" i="9"/>
  <c r="R20" i="8"/>
  <c r="R20" i="7"/>
  <c r="R21" i="7"/>
  <c r="R20" i="6"/>
  <c r="R21" i="6"/>
  <c r="R21" i="4"/>
  <c r="R20" i="4"/>
  <c r="R20" i="3"/>
  <c r="R21" i="3"/>
  <c r="G60" i="2"/>
  <c r="F60" i="2"/>
  <c r="H60" i="2" l="1"/>
  <c r="F3" i="3" s="1"/>
  <c r="Y59" i="2"/>
  <c r="Z59" i="2"/>
  <c r="Y58" i="2"/>
  <c r="Z58" i="2" s="1"/>
  <c r="Y57" i="2"/>
  <c r="Z57" i="2"/>
  <c r="Y56" i="2"/>
  <c r="Z56" i="2" s="1"/>
  <c r="Y55" i="2"/>
  <c r="Z55" i="2"/>
  <c r="Y54" i="2"/>
  <c r="Z54" i="2" s="1"/>
  <c r="Y53" i="2"/>
  <c r="Z53" i="2" s="1"/>
  <c r="Y52" i="2"/>
  <c r="Z52" i="2" s="1"/>
  <c r="Y51" i="2"/>
  <c r="Z51" i="2"/>
  <c r="Y50" i="2"/>
  <c r="Z50" i="2" s="1"/>
  <c r="Y49" i="2"/>
  <c r="Z49" i="2"/>
  <c r="Y48" i="2"/>
  <c r="Z48" i="2" s="1"/>
  <c r="Y47" i="2"/>
  <c r="Z47" i="2"/>
  <c r="Y46" i="2"/>
  <c r="Z46" i="2" s="1"/>
  <c r="Y45" i="2"/>
  <c r="Z45" i="2" s="1"/>
  <c r="Y44" i="2"/>
  <c r="Z44" i="2" s="1"/>
  <c r="Y43" i="2"/>
  <c r="Z43" i="2"/>
  <c r="Y42" i="2"/>
  <c r="Z42" i="2" s="1"/>
  <c r="Y41" i="2"/>
  <c r="Z41" i="2"/>
  <c r="Y40" i="2"/>
  <c r="Z40" i="2" s="1"/>
  <c r="Y39" i="2"/>
  <c r="Z39" i="2"/>
  <c r="Y38" i="2"/>
  <c r="Z38" i="2" s="1"/>
  <c r="Y37" i="2"/>
  <c r="Z37" i="2" s="1"/>
  <c r="Y36" i="2"/>
  <c r="Z36" i="2" s="1"/>
  <c r="Y35" i="2"/>
  <c r="Z35" i="2"/>
  <c r="Y34" i="2"/>
  <c r="Z34" i="2" s="1"/>
  <c r="Y33" i="2"/>
  <c r="Z33" i="2"/>
  <c r="Y32" i="2"/>
  <c r="Z32" i="2" s="1"/>
  <c r="Y31" i="2"/>
  <c r="Z31" i="2"/>
  <c r="Y30" i="2"/>
  <c r="Z30" i="2" s="1"/>
  <c r="Y29" i="2"/>
  <c r="Z29" i="2" s="1"/>
  <c r="Y28" i="2"/>
  <c r="Z28" i="2" s="1"/>
  <c r="Y27" i="2"/>
  <c r="Z27" i="2"/>
  <c r="Y26" i="2"/>
  <c r="Z26" i="2" s="1"/>
  <c r="Y25" i="2"/>
  <c r="Z25" i="2"/>
  <c r="Y24" i="2"/>
  <c r="Z24" i="2" s="1"/>
  <c r="Y23" i="2"/>
  <c r="Z23" i="2"/>
  <c r="Y22" i="2"/>
  <c r="Z22" i="2" s="1"/>
  <c r="Y21" i="2"/>
  <c r="Z21" i="2" s="1"/>
  <c r="Y20" i="2"/>
  <c r="Z20" i="2" s="1"/>
  <c r="Y19" i="2"/>
  <c r="Z19" i="2"/>
  <c r="Y18" i="2"/>
  <c r="Z18" i="2" s="1"/>
  <c r="Y17" i="2"/>
  <c r="Z17" i="2"/>
  <c r="Y16" i="2"/>
  <c r="Z16" i="2" s="1"/>
  <c r="Y15" i="2"/>
  <c r="Z15" i="2"/>
  <c r="Y14" i="2"/>
  <c r="Z14" i="2" s="1"/>
  <c r="Y13" i="2"/>
  <c r="Z13" i="2" s="1"/>
  <c r="Y12" i="2"/>
  <c r="Z12" i="2" s="1"/>
  <c r="Y11" i="2"/>
  <c r="Z11" i="2" s="1"/>
  <c r="Y10" i="2"/>
  <c r="Z10" i="2" s="1"/>
  <c r="Y9" i="2"/>
  <c r="Z9" i="2" s="1"/>
  <c r="Y8" i="2"/>
  <c r="Z8" i="2" s="1"/>
  <c r="Y7" i="2"/>
  <c r="Z7" i="2" s="1"/>
  <c r="Y6" i="2"/>
  <c r="Z6" i="2" s="1"/>
  <c r="Y5" i="2"/>
  <c r="Z5" i="2" s="1"/>
  <c r="Y4" i="2"/>
  <c r="Y3" i="2"/>
  <c r="Z3" i="2"/>
  <c r="AC3" i="2"/>
  <c r="AD3" i="2" s="1"/>
  <c r="AE3" i="2"/>
  <c r="AF3" i="2" s="1"/>
  <c r="AG3" i="2"/>
  <c r="AH3" i="2" s="1"/>
  <c r="AI3" i="2"/>
  <c r="AJ3" i="2" s="1"/>
  <c r="AK3" i="2"/>
  <c r="AL3" i="2" s="1"/>
  <c r="AM3" i="2"/>
  <c r="AN3" i="2" s="1"/>
  <c r="AC4" i="2"/>
  <c r="AD4" i="2" s="1"/>
  <c r="AE4" i="2"/>
  <c r="AF4" i="2"/>
  <c r="AG4" i="2"/>
  <c r="AH4" i="2" s="1"/>
  <c r="AI4" i="2"/>
  <c r="AJ4" i="2" s="1"/>
  <c r="AK4" i="2"/>
  <c r="AL4" i="2" s="1"/>
  <c r="AM4" i="2"/>
  <c r="AN4" i="2" s="1"/>
  <c r="AC5" i="2"/>
  <c r="AD5" i="2" s="1"/>
  <c r="AE5" i="2"/>
  <c r="AF5" i="2" s="1"/>
  <c r="AG5" i="2"/>
  <c r="AH5" i="2" s="1"/>
  <c r="AI5" i="2"/>
  <c r="AJ5" i="2" s="1"/>
  <c r="AK5" i="2"/>
  <c r="AL5" i="2" s="1"/>
  <c r="AM5" i="2"/>
  <c r="AN5" i="2" s="1"/>
  <c r="AC6" i="2"/>
  <c r="AD6" i="2" s="1"/>
  <c r="AE6" i="2"/>
  <c r="AF6" i="2" s="1"/>
  <c r="AG6" i="2"/>
  <c r="AH6" i="2" s="1"/>
  <c r="AI6" i="2"/>
  <c r="AJ6" i="2" s="1"/>
  <c r="AK6" i="2"/>
  <c r="AL6" i="2" s="1"/>
  <c r="AM6" i="2"/>
  <c r="AN6" i="2" s="1"/>
  <c r="AC7" i="2"/>
  <c r="AD7" i="2" s="1"/>
  <c r="AE7" i="2"/>
  <c r="AG7" i="2"/>
  <c r="AH7" i="2" s="1"/>
  <c r="AI7" i="2"/>
  <c r="AJ7" i="2" s="1"/>
  <c r="AK7" i="2"/>
  <c r="AL7" i="2" s="1"/>
  <c r="AM7" i="2"/>
  <c r="AN7" i="2" s="1"/>
  <c r="AC8" i="2"/>
  <c r="AD8" i="2" s="1"/>
  <c r="AE8" i="2"/>
  <c r="AF8" i="2" s="1"/>
  <c r="AG8" i="2"/>
  <c r="AH8" i="2" s="1"/>
  <c r="AI8" i="2"/>
  <c r="AJ8" i="2" s="1"/>
  <c r="AK8" i="2"/>
  <c r="AL8" i="2" s="1"/>
  <c r="AM8" i="2"/>
  <c r="AN8" i="2" s="1"/>
  <c r="AC9" i="2"/>
  <c r="AD9" i="2" s="1"/>
  <c r="AE9" i="2"/>
  <c r="AF9" i="2" s="1"/>
  <c r="AG9" i="2"/>
  <c r="AH9" i="2" s="1"/>
  <c r="AI9" i="2"/>
  <c r="AJ9" i="2" s="1"/>
  <c r="AK9" i="2"/>
  <c r="AL9" i="2" s="1"/>
  <c r="AM9" i="2"/>
  <c r="AN9" i="2" s="1"/>
  <c r="AC10" i="2"/>
  <c r="AD10" i="2" s="1"/>
  <c r="AE10" i="2"/>
  <c r="AF10" i="2"/>
  <c r="AG10" i="2"/>
  <c r="AH10" i="2" s="1"/>
  <c r="AI10" i="2"/>
  <c r="AJ10" i="2" s="1"/>
  <c r="AK10" i="2"/>
  <c r="AL10" i="2" s="1"/>
  <c r="AM10" i="2"/>
  <c r="AN10" i="2" s="1"/>
  <c r="AC11" i="2"/>
  <c r="AD11" i="2" s="1"/>
  <c r="AE11" i="2"/>
  <c r="AF11" i="2"/>
  <c r="AG11" i="2"/>
  <c r="AH11" i="2" s="1"/>
  <c r="AI11" i="2"/>
  <c r="AJ11" i="2" s="1"/>
  <c r="AK11" i="2"/>
  <c r="AL11" i="2" s="1"/>
  <c r="AM11" i="2"/>
  <c r="AN11" i="2" s="1"/>
  <c r="AC12" i="2"/>
  <c r="AD12" i="2" s="1"/>
  <c r="AE12" i="2"/>
  <c r="AF12" i="2"/>
  <c r="AG12" i="2"/>
  <c r="AH12" i="2" s="1"/>
  <c r="AI12" i="2"/>
  <c r="AJ12" i="2" s="1"/>
  <c r="AK12" i="2"/>
  <c r="AL12" i="2" s="1"/>
  <c r="AM12" i="2"/>
  <c r="AN12" i="2" s="1"/>
  <c r="AC13" i="2"/>
  <c r="AD13" i="2" s="1"/>
  <c r="AE13" i="2"/>
  <c r="AF13" i="2" s="1"/>
  <c r="AG13" i="2"/>
  <c r="AH13" i="2" s="1"/>
  <c r="AI13" i="2"/>
  <c r="AJ13" i="2" s="1"/>
  <c r="AK13" i="2"/>
  <c r="AL13" i="2" s="1"/>
  <c r="AM13" i="2"/>
  <c r="AN13" i="2" s="1"/>
  <c r="AC14" i="2"/>
  <c r="AD14" i="2" s="1"/>
  <c r="AE14" i="2"/>
  <c r="AF14" i="2"/>
  <c r="AG14" i="2"/>
  <c r="AH14" i="2" s="1"/>
  <c r="AI14" i="2"/>
  <c r="AJ14" i="2" s="1"/>
  <c r="AK14" i="2"/>
  <c r="AL14" i="2" s="1"/>
  <c r="AM14" i="2"/>
  <c r="AN14" i="2"/>
  <c r="AC15" i="2"/>
  <c r="AD15" i="2" s="1"/>
  <c r="AE15" i="2"/>
  <c r="AF15" i="2"/>
  <c r="AG15" i="2"/>
  <c r="AH15" i="2" s="1"/>
  <c r="AI15" i="2"/>
  <c r="AJ15" i="2"/>
  <c r="AK15" i="2"/>
  <c r="AL15" i="2" s="1"/>
  <c r="AM15" i="2"/>
  <c r="AN15" i="2" s="1"/>
  <c r="AC16" i="2"/>
  <c r="AD16" i="2" s="1"/>
  <c r="AE16" i="2"/>
  <c r="AF16" i="2"/>
  <c r="AG16" i="2"/>
  <c r="AH16" i="2" s="1"/>
  <c r="AI16" i="2"/>
  <c r="AJ16" i="2"/>
  <c r="AK16" i="2"/>
  <c r="AL16" i="2" s="1"/>
  <c r="AM16" i="2"/>
  <c r="AN16" i="2"/>
  <c r="AC17" i="2"/>
  <c r="AD17" i="2" s="1"/>
  <c r="AE17" i="2"/>
  <c r="AF17" i="2" s="1"/>
  <c r="AG17" i="2"/>
  <c r="AH17" i="2" s="1"/>
  <c r="AI17" i="2"/>
  <c r="AJ17" i="2"/>
  <c r="AK17" i="2"/>
  <c r="AL17" i="2" s="1"/>
  <c r="AM17" i="2"/>
  <c r="AN17" i="2"/>
  <c r="AC18" i="2"/>
  <c r="AD18" i="2" s="1"/>
  <c r="AE18" i="2"/>
  <c r="AF18" i="2"/>
  <c r="AG18" i="2"/>
  <c r="AH18" i="2" s="1"/>
  <c r="AI18" i="2"/>
  <c r="AJ18" i="2" s="1"/>
  <c r="AK18" i="2"/>
  <c r="AL18" i="2" s="1"/>
  <c r="AM18" i="2"/>
  <c r="AN18" i="2"/>
  <c r="AC19" i="2"/>
  <c r="AD19" i="2" s="1"/>
  <c r="AE19" i="2"/>
  <c r="AF19" i="2"/>
  <c r="AG19" i="2"/>
  <c r="AH19" i="2" s="1"/>
  <c r="AI19" i="2"/>
  <c r="AJ19" i="2" s="1"/>
  <c r="AK19" i="2"/>
  <c r="AL19" i="2" s="1"/>
  <c r="AM19" i="2"/>
  <c r="AN19" i="2" s="1"/>
  <c r="AC20" i="2"/>
  <c r="AD20" i="2" s="1"/>
  <c r="AE20" i="2"/>
  <c r="AF20" i="2"/>
  <c r="AG20" i="2"/>
  <c r="AH20" i="2" s="1"/>
  <c r="AI20" i="2"/>
  <c r="AJ20" i="2" s="1"/>
  <c r="AK20" i="2"/>
  <c r="AL20" i="2" s="1"/>
  <c r="AM20" i="2"/>
  <c r="AN20" i="2" s="1"/>
  <c r="AC21" i="2"/>
  <c r="AD21" i="2" s="1"/>
  <c r="AE21" i="2"/>
  <c r="AF21" i="2" s="1"/>
  <c r="AG21" i="2"/>
  <c r="AH21" i="2" s="1"/>
  <c r="AI21" i="2"/>
  <c r="AJ21" i="2"/>
  <c r="AK21" i="2"/>
  <c r="AL21" i="2" s="1"/>
  <c r="AM21" i="2"/>
  <c r="AN21" i="2"/>
  <c r="AC22" i="2"/>
  <c r="AD22" i="2" s="1"/>
  <c r="AE22" i="2"/>
  <c r="AF22" i="2" s="1"/>
  <c r="AG22" i="2"/>
  <c r="AH22" i="2" s="1"/>
  <c r="AI22" i="2"/>
  <c r="AJ22" i="2" s="1"/>
  <c r="AK22" i="2"/>
  <c r="AL22" i="2" s="1"/>
  <c r="AM22" i="2"/>
  <c r="AN22" i="2"/>
  <c r="AC23" i="2"/>
  <c r="AD23" i="2" s="1"/>
  <c r="AE23" i="2"/>
  <c r="AF23" i="2" s="1"/>
  <c r="AG23" i="2"/>
  <c r="AH23" i="2" s="1"/>
  <c r="AI23" i="2"/>
  <c r="AJ23" i="2" s="1"/>
  <c r="AK23" i="2"/>
  <c r="AL23" i="2" s="1"/>
  <c r="AM23" i="2"/>
  <c r="AN23" i="2" s="1"/>
  <c r="AC24" i="2"/>
  <c r="AD24" i="2" s="1"/>
  <c r="AE24" i="2"/>
  <c r="AF24" i="2"/>
  <c r="AG24" i="2"/>
  <c r="AH24" i="2" s="1"/>
  <c r="AI24" i="2"/>
  <c r="AJ24" i="2"/>
  <c r="AK24" i="2"/>
  <c r="AL24" i="2" s="1"/>
  <c r="AM24" i="2"/>
  <c r="AN24" i="2" s="1"/>
  <c r="AC25" i="2"/>
  <c r="AD25" i="2" s="1"/>
  <c r="AE25" i="2"/>
  <c r="AF25" i="2" s="1"/>
  <c r="AG25" i="2"/>
  <c r="AH25" i="2" s="1"/>
  <c r="AI25" i="2"/>
  <c r="AJ25" i="2"/>
  <c r="AK25" i="2"/>
  <c r="AL25" i="2" s="1"/>
  <c r="AM25" i="2"/>
  <c r="AN25" i="2" s="1"/>
  <c r="AC26" i="2"/>
  <c r="AD26" i="2" s="1"/>
  <c r="AE26" i="2"/>
  <c r="AF26" i="2" s="1"/>
  <c r="AG26" i="2"/>
  <c r="AH26" i="2" s="1"/>
  <c r="AI26" i="2"/>
  <c r="AJ26" i="2" s="1"/>
  <c r="AK26" i="2"/>
  <c r="AL26" i="2" s="1"/>
  <c r="AM26" i="2"/>
  <c r="AN26" i="2"/>
  <c r="AC27" i="2"/>
  <c r="AD27" i="2" s="1"/>
  <c r="AE27" i="2"/>
  <c r="AF27" i="2"/>
  <c r="AG27" i="2"/>
  <c r="AH27" i="2" s="1"/>
  <c r="AI27" i="2"/>
  <c r="AJ27" i="2" s="1"/>
  <c r="AK27" i="2"/>
  <c r="AL27" i="2" s="1"/>
  <c r="AM27" i="2"/>
  <c r="AN27" i="2" s="1"/>
  <c r="AC28" i="2"/>
  <c r="AD28" i="2" s="1"/>
  <c r="AE28" i="2"/>
  <c r="AF28" i="2"/>
  <c r="AG28" i="2"/>
  <c r="AH28" i="2" s="1"/>
  <c r="AI28" i="2"/>
  <c r="AJ28" i="2" s="1"/>
  <c r="AK28" i="2"/>
  <c r="AL28" i="2" s="1"/>
  <c r="AM28" i="2"/>
  <c r="AN28" i="2" s="1"/>
  <c r="AC29" i="2"/>
  <c r="AD29" i="2" s="1"/>
  <c r="AE29" i="2"/>
  <c r="AF29" i="2" s="1"/>
  <c r="AG29" i="2"/>
  <c r="AH29" i="2" s="1"/>
  <c r="AI29" i="2"/>
  <c r="AJ29" i="2"/>
  <c r="AK29" i="2"/>
  <c r="AL29" i="2" s="1"/>
  <c r="AM29" i="2"/>
  <c r="AN29" i="2"/>
  <c r="AC30" i="2"/>
  <c r="AD30" i="2" s="1"/>
  <c r="AE30" i="2"/>
  <c r="AF30" i="2" s="1"/>
  <c r="AG30" i="2"/>
  <c r="AH30" i="2" s="1"/>
  <c r="AI30" i="2"/>
  <c r="AJ30" i="2" s="1"/>
  <c r="AK30" i="2"/>
  <c r="AL30" i="2" s="1"/>
  <c r="AM30" i="2"/>
  <c r="AN30" i="2" s="1"/>
  <c r="AC31" i="2"/>
  <c r="AD31" i="2" s="1"/>
  <c r="AE31" i="2"/>
  <c r="AF31" i="2" s="1"/>
  <c r="AG31" i="2"/>
  <c r="AH31" i="2" s="1"/>
  <c r="AI31" i="2"/>
  <c r="AJ31" i="2"/>
  <c r="AK31" i="2"/>
  <c r="AL31" i="2" s="1"/>
  <c r="AM31" i="2"/>
  <c r="AN31" i="2"/>
  <c r="AC32" i="2"/>
  <c r="AD32" i="2" s="1"/>
  <c r="AE32" i="2"/>
  <c r="AF32" i="2" s="1"/>
  <c r="AG32" i="2"/>
  <c r="AH32" i="2" s="1"/>
  <c r="AI32" i="2"/>
  <c r="AJ32" i="2" s="1"/>
  <c r="AK32" i="2"/>
  <c r="AL32" i="2" s="1"/>
  <c r="AM32" i="2"/>
  <c r="AN32" i="2"/>
  <c r="AC33" i="2"/>
  <c r="AD33" i="2" s="1"/>
  <c r="AE33" i="2"/>
  <c r="AF33" i="2"/>
  <c r="AG33" i="2"/>
  <c r="AH33" i="2" s="1"/>
  <c r="AI33" i="2"/>
  <c r="AJ33" i="2" s="1"/>
  <c r="AK33" i="2"/>
  <c r="AL33" i="2" s="1"/>
  <c r="AM33" i="2"/>
  <c r="AN33" i="2" s="1"/>
  <c r="AC34" i="2"/>
  <c r="AD34" i="2" s="1"/>
  <c r="AE34" i="2"/>
  <c r="AF34" i="2"/>
  <c r="AG34" i="2"/>
  <c r="AH34" i="2" s="1"/>
  <c r="AI34" i="2"/>
  <c r="AJ34" i="2"/>
  <c r="AK34" i="2"/>
  <c r="AL34" i="2" s="1"/>
  <c r="AM34" i="2"/>
  <c r="AN34" i="2"/>
  <c r="AC35" i="2"/>
  <c r="AD35" i="2" s="1"/>
  <c r="AE35" i="2"/>
  <c r="AF35" i="2" s="1"/>
  <c r="AG35" i="2"/>
  <c r="AH35" i="2" s="1"/>
  <c r="AI35" i="2"/>
  <c r="AJ35" i="2"/>
  <c r="AK35" i="2"/>
  <c r="AL35" i="2" s="1"/>
  <c r="AM35" i="2"/>
  <c r="AN35" i="2"/>
  <c r="AC36" i="2"/>
  <c r="AD36" i="2" s="1"/>
  <c r="AE36" i="2"/>
  <c r="AF36" i="2" s="1"/>
  <c r="AG36" i="2"/>
  <c r="AH36" i="2" s="1"/>
  <c r="AI36" i="2"/>
  <c r="AJ36" i="2" s="1"/>
  <c r="AK36" i="2"/>
  <c r="AL36" i="2" s="1"/>
  <c r="AM36" i="2"/>
  <c r="AN36" i="2"/>
  <c r="AC37" i="2"/>
  <c r="AD37" i="2" s="1"/>
  <c r="AE37" i="2"/>
  <c r="AF37" i="2"/>
  <c r="AG37" i="2"/>
  <c r="AH37" i="2" s="1"/>
  <c r="AI37" i="2"/>
  <c r="AJ37" i="2" s="1"/>
  <c r="AK37" i="2"/>
  <c r="AL37" i="2" s="1"/>
  <c r="AM37" i="2"/>
  <c r="AN37" i="2" s="1"/>
  <c r="AC38" i="2"/>
  <c r="AD38" i="2" s="1"/>
  <c r="AE38" i="2"/>
  <c r="AF38" i="2"/>
  <c r="AG38" i="2"/>
  <c r="AH38" i="2" s="1"/>
  <c r="AI38" i="2"/>
  <c r="AJ38" i="2"/>
  <c r="AK38" i="2"/>
  <c r="AL38" i="2" s="1"/>
  <c r="AM38" i="2"/>
  <c r="AN38" i="2" s="1"/>
  <c r="AC39" i="2"/>
  <c r="AD39" i="2" s="1"/>
  <c r="AE39" i="2"/>
  <c r="AF39" i="2" s="1"/>
  <c r="AG39" i="2"/>
  <c r="AH39" i="2" s="1"/>
  <c r="AI39" i="2"/>
  <c r="AJ39" i="2"/>
  <c r="AK39" i="2"/>
  <c r="AL39" i="2" s="1"/>
  <c r="AM39" i="2"/>
  <c r="AN39" i="2"/>
  <c r="AC40" i="2"/>
  <c r="AD40" i="2" s="1"/>
  <c r="AE40" i="2"/>
  <c r="AF40" i="2" s="1"/>
  <c r="AG40" i="2"/>
  <c r="AH40" i="2" s="1"/>
  <c r="AI40" i="2"/>
  <c r="AJ40" i="2" s="1"/>
  <c r="AK40" i="2"/>
  <c r="AL40" i="2" s="1"/>
  <c r="AM40" i="2"/>
  <c r="AN40" i="2"/>
  <c r="AC41" i="2"/>
  <c r="AD41" i="2" s="1"/>
  <c r="AE41" i="2"/>
  <c r="AF41" i="2"/>
  <c r="AG41" i="2"/>
  <c r="AH41" i="2" s="1"/>
  <c r="AI41" i="2"/>
  <c r="AJ41" i="2" s="1"/>
  <c r="AK41" i="2"/>
  <c r="AL41" i="2" s="1"/>
  <c r="AM41" i="2"/>
  <c r="AN41" i="2" s="1"/>
  <c r="AC42" i="2"/>
  <c r="AD42" i="2" s="1"/>
  <c r="AE42" i="2"/>
  <c r="AF42" i="2"/>
  <c r="AG42" i="2"/>
  <c r="AH42" i="2" s="1"/>
  <c r="AI42" i="2"/>
  <c r="AJ42" i="2"/>
  <c r="AK42" i="2"/>
  <c r="AL42" i="2" s="1"/>
  <c r="AM42" i="2"/>
  <c r="AN42" i="2" s="1"/>
  <c r="AC43" i="2"/>
  <c r="AD43" i="2" s="1"/>
  <c r="AE43" i="2"/>
  <c r="AF43" i="2" s="1"/>
  <c r="AG43" i="2"/>
  <c r="AH43" i="2" s="1"/>
  <c r="AI43" i="2"/>
  <c r="AJ43" i="2"/>
  <c r="AK43" i="2"/>
  <c r="AL43" i="2" s="1"/>
  <c r="AM43" i="2"/>
  <c r="AN43" i="2"/>
  <c r="AC44" i="2"/>
  <c r="AD44" i="2" s="1"/>
  <c r="AE44" i="2"/>
  <c r="AF44" i="2" s="1"/>
  <c r="AG44" i="2"/>
  <c r="AH44" i="2" s="1"/>
  <c r="AI44" i="2"/>
  <c r="AJ44" i="2" s="1"/>
  <c r="AK44" i="2"/>
  <c r="AL44" i="2" s="1"/>
  <c r="AM44" i="2"/>
  <c r="AN44" i="2"/>
  <c r="AC45" i="2"/>
  <c r="AD45" i="2" s="1"/>
  <c r="AE45" i="2"/>
  <c r="AF45" i="2"/>
  <c r="AG45" i="2"/>
  <c r="AH45" i="2" s="1"/>
  <c r="AI45" i="2"/>
  <c r="AJ45" i="2" s="1"/>
  <c r="AK45" i="2"/>
  <c r="AL45" i="2" s="1"/>
  <c r="AM45" i="2"/>
  <c r="AN45" i="2" s="1"/>
  <c r="AC46" i="2"/>
  <c r="AD46" i="2" s="1"/>
  <c r="AE46" i="2"/>
  <c r="AF46" i="2"/>
  <c r="AG46" i="2"/>
  <c r="AH46" i="2" s="1"/>
  <c r="AI46" i="2"/>
  <c r="AJ46" i="2"/>
  <c r="AK46" i="2"/>
  <c r="AL46" i="2" s="1"/>
  <c r="AM46" i="2"/>
  <c r="AN46" i="2" s="1"/>
  <c r="AC47" i="2"/>
  <c r="AD47" i="2" s="1"/>
  <c r="AE47" i="2"/>
  <c r="AF47" i="2" s="1"/>
  <c r="AG47" i="2"/>
  <c r="AH47" i="2" s="1"/>
  <c r="AI47" i="2"/>
  <c r="AJ47" i="2"/>
  <c r="AK47" i="2"/>
  <c r="AL47" i="2" s="1"/>
  <c r="AM47" i="2"/>
  <c r="AN47" i="2"/>
  <c r="AC48" i="2"/>
  <c r="AD48" i="2" s="1"/>
  <c r="AE48" i="2"/>
  <c r="AF48" i="2" s="1"/>
  <c r="AG48" i="2"/>
  <c r="AH48" i="2" s="1"/>
  <c r="AI48" i="2"/>
  <c r="AJ48" i="2" s="1"/>
  <c r="AK48" i="2"/>
  <c r="AL48" i="2" s="1"/>
  <c r="AM48" i="2"/>
  <c r="AN48" i="2"/>
  <c r="AC49" i="2"/>
  <c r="AD49" i="2" s="1"/>
  <c r="AE49" i="2"/>
  <c r="AF49" i="2"/>
  <c r="AG49" i="2"/>
  <c r="AH49" i="2" s="1"/>
  <c r="AI49" i="2"/>
  <c r="AJ49" i="2" s="1"/>
  <c r="AK49" i="2"/>
  <c r="AL49" i="2" s="1"/>
  <c r="AM49" i="2"/>
  <c r="AN49" i="2" s="1"/>
  <c r="AC50" i="2"/>
  <c r="AD50" i="2" s="1"/>
  <c r="AE50" i="2"/>
  <c r="AF50" i="2"/>
  <c r="AG50" i="2"/>
  <c r="AH50" i="2" s="1"/>
  <c r="AI50" i="2"/>
  <c r="AJ50" i="2"/>
  <c r="AK50" i="2"/>
  <c r="AL50" i="2" s="1"/>
  <c r="AM50" i="2"/>
  <c r="AN50" i="2" s="1"/>
  <c r="AC51" i="2"/>
  <c r="AD51" i="2" s="1"/>
  <c r="AE51" i="2"/>
  <c r="AF51" i="2" s="1"/>
  <c r="AG51" i="2"/>
  <c r="AH51" i="2" s="1"/>
  <c r="AI51" i="2"/>
  <c r="AJ51" i="2"/>
  <c r="AK51" i="2"/>
  <c r="AL51" i="2" s="1"/>
  <c r="AM51" i="2"/>
  <c r="AN51" i="2"/>
  <c r="AC52" i="2"/>
  <c r="AD52" i="2" s="1"/>
  <c r="AE52" i="2"/>
  <c r="AF52" i="2" s="1"/>
  <c r="AG52" i="2"/>
  <c r="AH52" i="2" s="1"/>
  <c r="AI52" i="2"/>
  <c r="AJ52" i="2" s="1"/>
  <c r="AK52" i="2"/>
  <c r="AL52" i="2" s="1"/>
  <c r="AM52" i="2"/>
  <c r="AN52" i="2"/>
  <c r="AC53" i="2"/>
  <c r="AD53" i="2" s="1"/>
  <c r="AE53" i="2"/>
  <c r="AF53" i="2"/>
  <c r="AG53" i="2"/>
  <c r="AH53" i="2" s="1"/>
  <c r="AI53" i="2"/>
  <c r="AJ53" i="2" s="1"/>
  <c r="AK53" i="2"/>
  <c r="AL53" i="2" s="1"/>
  <c r="AM53" i="2"/>
  <c r="AN53" i="2" s="1"/>
  <c r="AC54" i="2"/>
  <c r="AD54" i="2" s="1"/>
  <c r="AE54" i="2"/>
  <c r="AF54" i="2"/>
  <c r="AG54" i="2"/>
  <c r="AH54" i="2" s="1"/>
  <c r="AI54" i="2"/>
  <c r="AJ54" i="2"/>
  <c r="AK54" i="2"/>
  <c r="AL54" i="2" s="1"/>
  <c r="AM54" i="2"/>
  <c r="AN54" i="2"/>
  <c r="AC55" i="2"/>
  <c r="AD55" i="2" s="1"/>
  <c r="AE55" i="2"/>
  <c r="AF55" i="2" s="1"/>
  <c r="AG55" i="2"/>
  <c r="AH55" i="2" s="1"/>
  <c r="AI55" i="2"/>
  <c r="AJ55" i="2"/>
  <c r="AK55" i="2"/>
  <c r="AL55" i="2" s="1"/>
  <c r="AM55" i="2"/>
  <c r="AN55" i="2"/>
  <c r="AC56" i="2"/>
  <c r="AD56" i="2" s="1"/>
  <c r="AE56" i="2"/>
  <c r="AF56" i="2"/>
  <c r="AG56" i="2"/>
  <c r="AH56" i="2" s="1"/>
  <c r="AI56" i="2"/>
  <c r="AJ56" i="2" s="1"/>
  <c r="AK56" i="2"/>
  <c r="AL56" i="2" s="1"/>
  <c r="AM56" i="2"/>
  <c r="AN56" i="2"/>
  <c r="AC57" i="2"/>
  <c r="AD57" i="2" s="1"/>
  <c r="AE57" i="2"/>
  <c r="AF57" i="2"/>
  <c r="AG57" i="2"/>
  <c r="AH57" i="2" s="1"/>
  <c r="AI57" i="2"/>
  <c r="AJ57" i="2"/>
  <c r="AK57" i="2"/>
  <c r="AL57" i="2" s="1"/>
  <c r="AM57" i="2"/>
  <c r="AN57" i="2" s="1"/>
  <c r="AC58" i="2"/>
  <c r="AD58" i="2" s="1"/>
  <c r="AE58" i="2"/>
  <c r="AF58" i="2"/>
  <c r="AG58" i="2"/>
  <c r="AH58" i="2" s="1"/>
  <c r="AI58" i="2"/>
  <c r="AJ58" i="2"/>
  <c r="AK58" i="2"/>
  <c r="AL58" i="2" s="1"/>
  <c r="AM58" i="2"/>
  <c r="AN58" i="2"/>
  <c r="AC59" i="2"/>
  <c r="AD59" i="2" s="1"/>
  <c r="AE59" i="2"/>
  <c r="AF59" i="2" s="1"/>
  <c r="AG59" i="2"/>
  <c r="AH59" i="2" s="1"/>
  <c r="AI59" i="2"/>
  <c r="AJ59" i="2"/>
  <c r="AK59" i="2"/>
  <c r="AL59" i="2" s="1"/>
  <c r="AM59" i="2"/>
  <c r="AN59" i="2"/>
  <c r="AA4" i="2"/>
  <c r="AB4" i="2" s="1"/>
  <c r="AA5" i="2"/>
  <c r="AB5" i="2" s="1"/>
  <c r="AA6" i="2"/>
  <c r="AB6" i="2" s="1"/>
  <c r="AA7" i="2"/>
  <c r="AB7" i="2" s="1"/>
  <c r="AA8" i="2"/>
  <c r="AB8" i="2" s="1"/>
  <c r="AA9" i="2"/>
  <c r="AA10" i="2"/>
  <c r="AB10" i="2" s="1"/>
  <c r="AA11" i="2"/>
  <c r="AA12" i="2"/>
  <c r="AA13" i="2"/>
  <c r="AB13" i="2" s="1"/>
  <c r="AA14" i="2"/>
  <c r="AB14" i="2"/>
  <c r="AA15" i="2"/>
  <c r="AB15" i="2" s="1"/>
  <c r="AA16" i="2"/>
  <c r="AB16" i="2" s="1"/>
  <c r="AA17" i="2"/>
  <c r="AB17" i="2" s="1"/>
  <c r="AA18" i="2"/>
  <c r="AB18" i="2"/>
  <c r="AA19" i="2"/>
  <c r="AB19" i="2" s="1"/>
  <c r="AA20" i="2"/>
  <c r="AB20" i="2"/>
  <c r="AA21" i="2"/>
  <c r="AB21" i="2" s="1"/>
  <c r="AA22" i="2"/>
  <c r="AB22" i="2" s="1"/>
  <c r="AA23" i="2"/>
  <c r="AB23" i="2"/>
  <c r="AA24" i="2"/>
  <c r="AB24" i="2" s="1"/>
  <c r="AA25" i="2"/>
  <c r="AA26" i="2"/>
  <c r="AB26" i="2" s="1"/>
  <c r="AA27" i="2"/>
  <c r="AB27" i="2"/>
  <c r="AA28" i="2"/>
  <c r="AB28" i="2" s="1"/>
  <c r="AA29" i="2"/>
  <c r="AA30" i="2"/>
  <c r="AB30" i="2"/>
  <c r="AA31" i="2"/>
  <c r="AB31" i="2" s="1"/>
  <c r="AA32" i="2"/>
  <c r="AB32" i="2"/>
  <c r="AA33" i="2"/>
  <c r="AA34" i="2"/>
  <c r="AB34" i="2"/>
  <c r="AA35" i="2"/>
  <c r="AB35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 s="1"/>
  <c r="AA42" i="2"/>
  <c r="AB42" i="2" s="1"/>
  <c r="AA43" i="2"/>
  <c r="AB43" i="2"/>
  <c r="AA44" i="2"/>
  <c r="AB44" i="2" s="1"/>
  <c r="AA45" i="2"/>
  <c r="AB45" i="2" s="1"/>
  <c r="AA46" i="2"/>
  <c r="AB46" i="2"/>
  <c r="AA47" i="2"/>
  <c r="AB47" i="2" s="1"/>
  <c r="AA48" i="2"/>
  <c r="AB48" i="2" s="1"/>
  <c r="AA49" i="2"/>
  <c r="AA50" i="2"/>
  <c r="AB50" i="2"/>
  <c r="AA51" i="2"/>
  <c r="AB51" i="2" s="1"/>
  <c r="AA52" i="2"/>
  <c r="AB52" i="2"/>
  <c r="AA53" i="2"/>
  <c r="AB53" i="2" s="1"/>
  <c r="AA54" i="2"/>
  <c r="AB54" i="2" s="1"/>
  <c r="AA55" i="2"/>
  <c r="AB55" i="2"/>
  <c r="AA56" i="2"/>
  <c r="AB56" i="2" s="1"/>
  <c r="AA57" i="2"/>
  <c r="AA58" i="2"/>
  <c r="AB58" i="2" s="1"/>
  <c r="AA59" i="2"/>
  <c r="AB59" i="2"/>
  <c r="AA3" i="2"/>
  <c r="AB3" i="2" s="1"/>
  <c r="AB9" i="2"/>
  <c r="AB25" i="2"/>
  <c r="AB29" i="2"/>
  <c r="AB33" i="2"/>
  <c r="AB49" i="2"/>
  <c r="AB57" i="2"/>
  <c r="Q58" i="2"/>
  <c r="O30" i="2"/>
  <c r="Q30" i="2" s="1"/>
  <c r="R4" i="2"/>
  <c r="L6" i="2"/>
  <c r="D5" i="14" s="1"/>
  <c r="P5" i="14" s="1"/>
  <c r="S5" i="14" s="1"/>
  <c r="T5" i="14" s="1"/>
  <c r="L11" i="2"/>
  <c r="D10" i="14" s="1"/>
  <c r="P10" i="14" s="1"/>
  <c r="S10" i="14" s="1"/>
  <c r="T10" i="14" s="1"/>
  <c r="L14" i="2"/>
  <c r="D13" i="14" s="1"/>
  <c r="P13" i="14" s="1"/>
  <c r="S13" i="14" s="1"/>
  <c r="T13" i="14" s="1"/>
  <c r="L16" i="2"/>
  <c r="D15" i="14" s="1"/>
  <c r="P15" i="14" s="1"/>
  <c r="S15" i="14" s="1"/>
  <c r="T15" i="14" s="1"/>
  <c r="O5" i="2"/>
  <c r="Q5" i="2" s="1"/>
  <c r="O6" i="2"/>
  <c r="Q6" i="2" s="1"/>
  <c r="O7" i="2"/>
  <c r="Q7" i="2" s="1"/>
  <c r="O8" i="2"/>
  <c r="Q8" i="2" s="1"/>
  <c r="O9" i="2"/>
  <c r="Q9" i="2" s="1"/>
  <c r="O10" i="2"/>
  <c r="Q10" i="2" s="1"/>
  <c r="O11" i="2"/>
  <c r="Q11" i="2" s="1"/>
  <c r="O12" i="2"/>
  <c r="Q12" i="2" s="1"/>
  <c r="O13" i="2"/>
  <c r="Q13" i="2" s="1"/>
  <c r="O14" i="2"/>
  <c r="Q14" i="2" s="1"/>
  <c r="P15" i="2"/>
  <c r="J41" i="2" s="1"/>
  <c r="P16" i="2"/>
  <c r="J42" i="2" s="1"/>
  <c r="P17" i="2"/>
  <c r="Q17" i="2" s="1"/>
  <c r="P18" i="2"/>
  <c r="Q18" i="2" s="1"/>
  <c r="P19" i="2"/>
  <c r="Q19" i="2" s="1"/>
  <c r="P20" i="2"/>
  <c r="Q20" i="2" s="1"/>
  <c r="O21" i="2"/>
  <c r="Q21" i="2" s="1"/>
  <c r="O22" i="2"/>
  <c r="Q22" i="2" s="1"/>
  <c r="O23" i="2"/>
  <c r="Q23" i="2" s="1"/>
  <c r="O24" i="2"/>
  <c r="Q24" i="2" s="1"/>
  <c r="O25" i="2"/>
  <c r="Q25" i="2" s="1"/>
  <c r="O26" i="2"/>
  <c r="Q26" i="2" s="1"/>
  <c r="O27" i="2"/>
  <c r="Q27" i="2" s="1"/>
  <c r="O28" i="2"/>
  <c r="Q28" i="2" s="1"/>
  <c r="O29" i="2"/>
  <c r="Q29" i="2" s="1"/>
  <c r="O31" i="2"/>
  <c r="Q31" i="2" s="1"/>
  <c r="O32" i="2"/>
  <c r="Q32" i="2" s="1"/>
  <c r="O33" i="2"/>
  <c r="Q33" i="2" s="1"/>
  <c r="O34" i="2"/>
  <c r="Q34" i="2" s="1"/>
  <c r="O35" i="2"/>
  <c r="Q35" i="2" s="1"/>
  <c r="O36" i="2"/>
  <c r="Q36" i="2" s="1"/>
  <c r="O4" i="2"/>
  <c r="Q4" i="2" s="1"/>
  <c r="K5" i="2"/>
  <c r="L5" i="2" s="1"/>
  <c r="D4" i="14" s="1"/>
  <c r="P4" i="14" s="1"/>
  <c r="S4" i="14" s="1"/>
  <c r="T4" i="14" s="1"/>
  <c r="K7" i="2"/>
  <c r="L7" i="2" s="1"/>
  <c r="D6" i="14" s="1"/>
  <c r="P6" i="14" s="1"/>
  <c r="S6" i="14" s="1"/>
  <c r="T6" i="14" s="1"/>
  <c r="K8" i="2"/>
  <c r="L8" i="2" s="1"/>
  <c r="D7" i="14" s="1"/>
  <c r="P7" i="14" s="1"/>
  <c r="S7" i="14" s="1"/>
  <c r="T7" i="14" s="1"/>
  <c r="K9" i="2"/>
  <c r="L9" i="2" s="1"/>
  <c r="D8" i="14" s="1"/>
  <c r="P8" i="14" s="1"/>
  <c r="S8" i="14" s="1"/>
  <c r="T8" i="14" s="1"/>
  <c r="K10" i="2"/>
  <c r="L10" i="2" s="1"/>
  <c r="D9" i="14" s="1"/>
  <c r="P9" i="14" s="1"/>
  <c r="S9" i="14" s="1"/>
  <c r="T9" i="14" s="1"/>
  <c r="K12" i="2"/>
  <c r="L12" i="2" s="1"/>
  <c r="D11" i="14" s="1"/>
  <c r="P11" i="14" s="1"/>
  <c r="S11" i="14" s="1"/>
  <c r="T11" i="14" s="1"/>
  <c r="K13" i="2"/>
  <c r="L13" i="2" s="1"/>
  <c r="D12" i="14" s="1"/>
  <c r="P12" i="14" s="1"/>
  <c r="S12" i="14" s="1"/>
  <c r="T12" i="14" s="1"/>
  <c r="K15" i="2"/>
  <c r="L15" i="2" s="1"/>
  <c r="D14" i="14" s="1"/>
  <c r="P14" i="14" s="1"/>
  <c r="S14" i="14" s="1"/>
  <c r="T14" i="14" s="1"/>
  <c r="K4" i="2"/>
  <c r="L4" i="2" s="1"/>
  <c r="H8" i="2"/>
  <c r="H9" i="2"/>
  <c r="H10" i="2"/>
  <c r="H11" i="2"/>
  <c r="H12" i="2" s="1"/>
  <c r="H13" i="2" s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3" i="2"/>
  <c r="H4" i="2" s="1"/>
  <c r="H5" i="2" s="1"/>
  <c r="H6" i="2" s="1"/>
  <c r="H7" i="2" s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3" i="2"/>
  <c r="C1" i="2"/>
  <c r="L1" i="2" s="1"/>
  <c r="L40" i="2" s="1"/>
  <c r="L54" i="2" s="1"/>
  <c r="D1" i="2"/>
  <c r="N1" i="2" s="1"/>
  <c r="N40" i="2" s="1"/>
  <c r="N54" i="2" s="1"/>
  <c r="H1" i="2"/>
  <c r="Q1" i="2" s="1"/>
  <c r="Q40" i="2" s="1"/>
  <c r="Q54" i="2" s="1"/>
  <c r="F1" i="2"/>
  <c r="O1" i="2" s="1"/>
  <c r="O40" i="2" s="1"/>
  <c r="O54" i="2" s="1"/>
  <c r="F60" i="3" l="1"/>
  <c r="H60" i="3" s="1"/>
  <c r="F3" i="4" s="1"/>
  <c r="L35" i="3"/>
  <c r="L37" i="3" s="1"/>
  <c r="W3" i="2"/>
  <c r="D3" i="14"/>
  <c r="J43" i="2"/>
  <c r="V38" i="2"/>
  <c r="V36" i="2"/>
  <c r="W37" i="2"/>
  <c r="W35" i="2"/>
  <c r="W36" i="2"/>
  <c r="V37" i="2"/>
  <c r="V35" i="2"/>
  <c r="W38" i="2"/>
  <c r="W42" i="2"/>
  <c r="V41" i="2"/>
  <c r="V40" i="2"/>
  <c r="V42" i="2"/>
  <c r="W41" i="2"/>
  <c r="W40" i="2"/>
  <c r="W21" i="2"/>
  <c r="W23" i="2"/>
  <c r="V21" i="2"/>
  <c r="V22" i="2"/>
  <c r="W20" i="2"/>
  <c r="V23" i="2"/>
  <c r="W22" i="2"/>
  <c r="V20" i="2"/>
  <c r="W45" i="2"/>
  <c r="W44" i="2"/>
  <c r="V44" i="2"/>
  <c r="V46" i="2"/>
  <c r="W46" i="2"/>
  <c r="V45" i="2"/>
  <c r="W31" i="2"/>
  <c r="W33" i="2"/>
  <c r="V33" i="2"/>
  <c r="V32" i="2"/>
  <c r="W30" i="2"/>
  <c r="W32" i="2"/>
  <c r="V30" i="2"/>
  <c r="V31" i="2"/>
  <c r="AF7" i="2"/>
  <c r="W26" i="2" s="1"/>
  <c r="AB12" i="2"/>
  <c r="AB11" i="2"/>
  <c r="W15" i="2" s="1"/>
  <c r="L26" i="2" s="1"/>
  <c r="Q15" i="2"/>
  <c r="Z4" i="2"/>
  <c r="W8" i="2" s="1"/>
  <c r="L20" i="2" s="1"/>
  <c r="Q16" i="2"/>
  <c r="W4" i="2"/>
  <c r="L17" i="2"/>
  <c r="L36" i="2" s="1"/>
  <c r="L37" i="2" s="1"/>
  <c r="W5" i="2"/>
  <c r="F60" i="4" l="1"/>
  <c r="H60" i="4" s="1"/>
  <c r="F3" i="5" s="1"/>
  <c r="L35" i="4"/>
  <c r="L37" i="4" s="1"/>
  <c r="P3" i="14"/>
  <c r="S3" i="14" s="1"/>
  <c r="T3" i="14" s="1"/>
  <c r="D16" i="14"/>
  <c r="W9" i="2"/>
  <c r="L21" i="2" s="1"/>
  <c r="W12" i="2"/>
  <c r="V28" i="2"/>
  <c r="W25" i="2"/>
  <c r="W16" i="2"/>
  <c r="L27" i="2" s="1"/>
  <c r="V17" i="2"/>
  <c r="V11" i="2"/>
  <c r="W10" i="2"/>
  <c r="L22" i="2" s="1"/>
  <c r="V25" i="2"/>
  <c r="V27" i="2"/>
  <c r="V14" i="2"/>
  <c r="K25" i="2" s="1"/>
  <c r="W14" i="2"/>
  <c r="L25" i="2" s="1"/>
  <c r="V10" i="2"/>
  <c r="K22" i="2" s="1"/>
  <c r="V9" i="2"/>
  <c r="K21" i="2" s="1"/>
  <c r="W27" i="2"/>
  <c r="W28" i="2"/>
  <c r="V15" i="2"/>
  <c r="K26" i="2" s="1"/>
  <c r="V18" i="2"/>
  <c r="W17" i="2"/>
  <c r="W11" i="2"/>
  <c r="V12" i="2"/>
  <c r="V26" i="2"/>
  <c r="W18" i="2"/>
  <c r="V16" i="2"/>
  <c r="K27" i="2" s="1"/>
  <c r="Q52" i="2"/>
  <c r="Q37" i="2"/>
  <c r="V8" i="2"/>
  <c r="K20" i="2" s="1"/>
  <c r="F60" i="5" l="1"/>
  <c r="H60" i="5" s="1"/>
  <c r="F3" i="6" s="1"/>
  <c r="L35" i="5"/>
  <c r="L37" i="5" s="1"/>
  <c r="P16" i="14"/>
  <c r="D57" i="14"/>
  <c r="D58" i="14" s="1"/>
  <c r="E56" i="14" s="1"/>
  <c r="E58" i="14" s="1"/>
  <c r="F56" i="14" s="1"/>
  <c r="F58" i="14" s="1"/>
  <c r="G56" i="14" s="1"/>
  <c r="G58" i="14" s="1"/>
  <c r="H56" i="14" s="1"/>
  <c r="H58" i="14" s="1"/>
  <c r="I56" i="14" s="1"/>
  <c r="I58" i="14" s="1"/>
  <c r="J56" i="14" s="1"/>
  <c r="J58" i="14" s="1"/>
  <c r="K56" i="14" s="1"/>
  <c r="K58" i="14" s="1"/>
  <c r="L56" i="14" s="1"/>
  <c r="L58" i="14" s="1"/>
  <c r="M56" i="14" s="1"/>
  <c r="M58" i="14" s="1"/>
  <c r="N56" i="14" s="1"/>
  <c r="N58" i="14" s="1"/>
  <c r="O56" i="14" s="1"/>
  <c r="O58" i="14" s="1"/>
  <c r="R21" i="2"/>
  <c r="R20" i="2"/>
  <c r="F60" i="6" l="1"/>
  <c r="H60" i="6" s="1"/>
  <c r="F3" i="7" s="1"/>
  <c r="L35" i="6"/>
  <c r="L37" i="6" s="1"/>
  <c r="S16" i="14"/>
  <c r="T16" i="14" s="1"/>
  <c r="P57" i="14"/>
  <c r="F60" i="7" l="1"/>
  <c r="H60" i="7" s="1"/>
  <c r="F3" i="8" s="1"/>
  <c r="L35" i="7"/>
  <c r="L37" i="7" s="1"/>
  <c r="S57" i="14"/>
  <c r="T57" i="14" s="1"/>
  <c r="P58" i="14"/>
  <c r="S58" i="14" s="1"/>
  <c r="T58" i="14" s="1"/>
  <c r="F60" i="8" l="1"/>
  <c r="H60" i="8" s="1"/>
  <c r="F3" i="9" s="1"/>
  <c r="L35" i="8"/>
  <c r="L37" i="8" s="1"/>
  <c r="F60" i="9" l="1"/>
  <c r="H60" i="9" s="1"/>
  <c r="F3" i="10" s="1"/>
  <c r="L35" i="9"/>
  <c r="L37" i="9" s="1"/>
  <c r="F60" i="10" l="1"/>
  <c r="H60" i="10" s="1"/>
  <c r="F3" i="11" s="1"/>
  <c r="L35" i="10"/>
  <c r="L37" i="10" s="1"/>
  <c r="F60" i="11" l="1"/>
  <c r="H60" i="11" s="1"/>
  <c r="F3" i="12" s="1"/>
  <c r="L35" i="11"/>
  <c r="L37" i="11" s="1"/>
  <c r="F60" i="12" l="1"/>
  <c r="H60" i="12" s="1"/>
  <c r="F3" i="13" s="1"/>
  <c r="L35" i="12"/>
  <c r="L37" i="12" s="1"/>
  <c r="F60" i="13" l="1"/>
  <c r="H60" i="13" s="1"/>
  <c r="L35" i="13"/>
  <c r="L37" i="13" s="1"/>
</calcChain>
</file>

<file path=xl/sharedStrings.xml><?xml version="1.0" encoding="utf-8"?>
<sst xmlns="http://schemas.openxmlformats.org/spreadsheetml/2006/main" count="1335" uniqueCount="138">
  <si>
    <t>教会名</t>
    <rPh sb="0" eb="2">
      <t>キョウカイ</t>
    </rPh>
    <rPh sb="2" eb="3">
      <t>メイ</t>
    </rPh>
    <phoneticPr fontId="1"/>
  </si>
  <si>
    <t>会計担当者名</t>
    <rPh sb="0" eb="2">
      <t>カイケイ</t>
    </rPh>
    <rPh sb="2" eb="5">
      <t>タントウシャ</t>
    </rPh>
    <rPh sb="5" eb="6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</si>
  <si>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</si>
  <si>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</si>
  <si>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収入</t>
    <rPh sb="0" eb="2">
      <t>シュウニュウ</t>
    </rPh>
    <phoneticPr fontId="1"/>
  </si>
  <si>
    <t>収入科目</t>
    <rPh sb="0" eb="2">
      <t>シュウニュウ</t>
    </rPh>
    <rPh sb="2" eb="4">
      <t>カモク</t>
    </rPh>
    <phoneticPr fontId="1"/>
  </si>
  <si>
    <t>支出科目</t>
    <rPh sb="0" eb="2">
      <t>シシュツ</t>
    </rPh>
    <rPh sb="2" eb="4">
      <t>カモク</t>
    </rPh>
    <phoneticPr fontId="1"/>
  </si>
  <si>
    <t>月定（什一）献金</t>
    <rPh sb="0" eb="2">
      <t>ゲッテイ</t>
    </rPh>
    <rPh sb="3" eb="5">
      <t>ジュウイチ</t>
    </rPh>
    <rPh sb="6" eb="8">
      <t>ケンキン</t>
    </rPh>
    <phoneticPr fontId="1"/>
  </si>
  <si>
    <t>礼拝（感謝）献金</t>
    <rPh sb="0" eb="2">
      <t>レイハイ</t>
    </rPh>
    <rPh sb="3" eb="5">
      <t>カンシャ</t>
    </rPh>
    <rPh sb="6" eb="8">
      <t>ケンキン</t>
    </rPh>
    <phoneticPr fontId="1"/>
  </si>
  <si>
    <t>会堂献金</t>
    <rPh sb="0" eb="2">
      <t>カイドウ</t>
    </rPh>
    <rPh sb="2" eb="4">
      <t>ケンキン</t>
    </rPh>
    <phoneticPr fontId="1"/>
  </si>
  <si>
    <t>特別献金</t>
    <rPh sb="0" eb="2">
      <t>トクベツ</t>
    </rPh>
    <rPh sb="2" eb="4">
      <t>ケンキン</t>
    </rPh>
    <phoneticPr fontId="1"/>
  </si>
  <si>
    <t>本部指定献金</t>
    <rPh sb="0" eb="2">
      <t>ホンブ</t>
    </rPh>
    <rPh sb="2" eb="4">
      <t>シテイ</t>
    </rPh>
    <rPh sb="4" eb="6">
      <t>ケンキン</t>
    </rPh>
    <phoneticPr fontId="1"/>
  </si>
  <si>
    <t>その他指定献金</t>
    <rPh sb="2" eb="3">
      <t>タ</t>
    </rPh>
    <rPh sb="3" eb="5">
      <t>シテイ</t>
    </rPh>
    <rPh sb="5" eb="7">
      <t>ケンキン</t>
    </rPh>
    <phoneticPr fontId="1"/>
  </si>
  <si>
    <t>教会援助金</t>
    <rPh sb="0" eb="2">
      <t>キョウカイ</t>
    </rPh>
    <rPh sb="2" eb="5">
      <t>エンジョキン</t>
    </rPh>
    <phoneticPr fontId="1"/>
  </si>
  <si>
    <t>雑収入</t>
    <rPh sb="0" eb="3">
      <t>ザツシュウニュウ</t>
    </rPh>
    <phoneticPr fontId="1"/>
  </si>
  <si>
    <t>借入金</t>
    <rPh sb="0" eb="3">
      <t>シャクニュウキン</t>
    </rPh>
    <phoneticPr fontId="1"/>
  </si>
  <si>
    <t>給与費</t>
    <rPh sb="0" eb="2">
      <t>キュウヨ</t>
    </rPh>
    <rPh sb="2" eb="3">
      <t>ヒ</t>
    </rPh>
    <phoneticPr fontId="1"/>
  </si>
  <si>
    <t>その他謝儀</t>
    <rPh sb="2" eb="3">
      <t>タ</t>
    </rPh>
    <rPh sb="3" eb="5">
      <t>シャギ</t>
    </rPh>
    <phoneticPr fontId="1"/>
  </si>
  <si>
    <t>社会保険料</t>
    <rPh sb="0" eb="2">
      <t>シャカイ</t>
    </rPh>
    <rPh sb="2" eb="5">
      <t>ホケンリョウ</t>
    </rPh>
    <phoneticPr fontId="1"/>
  </si>
  <si>
    <t>特別集会費</t>
    <rPh sb="0" eb="2">
      <t>トクベツ</t>
    </rPh>
    <rPh sb="2" eb="4">
      <t>シュウカイ</t>
    </rPh>
    <rPh sb="4" eb="5">
      <t>ヒ</t>
    </rPh>
    <phoneticPr fontId="1"/>
  </si>
  <si>
    <t>伝道教化費</t>
    <rPh sb="0" eb="2">
      <t>デンドウ</t>
    </rPh>
    <rPh sb="2" eb="4">
      <t>キョウカ</t>
    </rPh>
    <rPh sb="4" eb="5">
      <t>ヒ</t>
    </rPh>
    <phoneticPr fontId="1"/>
  </si>
  <si>
    <t>礼典集会費</t>
    <rPh sb="0" eb="2">
      <t>レイテン</t>
    </rPh>
    <rPh sb="2" eb="4">
      <t>シュウカイ</t>
    </rPh>
    <rPh sb="4" eb="5">
      <t>ヒ</t>
    </rPh>
    <phoneticPr fontId="1"/>
  </si>
  <si>
    <t>牧会活動費</t>
    <rPh sb="0" eb="2">
      <t>ボッカイ</t>
    </rPh>
    <rPh sb="2" eb="4">
      <t>カツドウ</t>
    </rPh>
    <rPh sb="4" eb="5">
      <t>ヒ</t>
    </rPh>
    <phoneticPr fontId="1"/>
  </si>
  <si>
    <t>教会学校費</t>
    <rPh sb="0" eb="2">
      <t>キョウカイ</t>
    </rPh>
    <rPh sb="2" eb="4">
      <t>ガッコウ</t>
    </rPh>
    <rPh sb="4" eb="5">
      <t>ヒ</t>
    </rPh>
    <phoneticPr fontId="1"/>
  </si>
  <si>
    <t>図書研修費</t>
    <rPh sb="0" eb="2">
      <t>トショ</t>
    </rPh>
    <rPh sb="2" eb="4">
      <t>ケンシュウ</t>
    </rPh>
    <rPh sb="4" eb="5">
      <t>ヒ</t>
    </rPh>
    <phoneticPr fontId="1"/>
  </si>
  <si>
    <t>交通費</t>
    <rPh sb="0" eb="3">
      <t>コウツウヒ</t>
    </rPh>
    <phoneticPr fontId="1"/>
  </si>
  <si>
    <t>通信費</t>
    <rPh sb="0" eb="3">
      <t>ツウシンヒ</t>
    </rPh>
    <phoneticPr fontId="1"/>
  </si>
  <si>
    <t>本部什一献金</t>
    <rPh sb="0" eb="2">
      <t>ホンブ</t>
    </rPh>
    <rPh sb="2" eb="4">
      <t>ジュウイチ</t>
    </rPh>
    <rPh sb="4" eb="6">
      <t>ケンキン</t>
    </rPh>
    <phoneticPr fontId="1"/>
  </si>
  <si>
    <t>厚生福祉献金</t>
    <rPh sb="0" eb="2">
      <t>コウセイ</t>
    </rPh>
    <rPh sb="2" eb="4">
      <t>フクシ</t>
    </rPh>
    <rPh sb="4" eb="6">
      <t>ケンキン</t>
    </rPh>
    <phoneticPr fontId="1"/>
  </si>
  <si>
    <t>退職積立献金</t>
    <rPh sb="0" eb="2">
      <t>タイショク</t>
    </rPh>
    <rPh sb="2" eb="4">
      <t>ツミタテ</t>
    </rPh>
    <rPh sb="4" eb="6">
      <t>ケンキン</t>
    </rPh>
    <phoneticPr fontId="1"/>
  </si>
  <si>
    <t>海外宣教献金</t>
    <rPh sb="0" eb="2">
      <t>カイガイ</t>
    </rPh>
    <rPh sb="2" eb="4">
      <t>センキョウ</t>
    </rPh>
    <rPh sb="4" eb="6">
      <t>ケンキン</t>
    </rPh>
    <phoneticPr fontId="1"/>
  </si>
  <si>
    <t>国内宣教献金</t>
    <rPh sb="0" eb="2">
      <t>コクナイ</t>
    </rPh>
    <rPh sb="2" eb="4">
      <t>センキョウ</t>
    </rPh>
    <rPh sb="4" eb="6">
      <t>ケンキン</t>
    </rPh>
    <phoneticPr fontId="1"/>
  </si>
  <si>
    <t>その他協力献金</t>
    <rPh sb="2" eb="3">
      <t>タ</t>
    </rPh>
    <rPh sb="3" eb="5">
      <t>キョウリョク</t>
    </rPh>
    <rPh sb="5" eb="7">
      <t>ケンキン</t>
    </rPh>
    <phoneticPr fontId="1"/>
  </si>
  <si>
    <t>本部その他献金</t>
    <rPh sb="0" eb="2">
      <t>ホンブ</t>
    </rPh>
    <rPh sb="4" eb="5">
      <t>タ</t>
    </rPh>
    <rPh sb="5" eb="7">
      <t>ケンキン</t>
    </rPh>
    <phoneticPr fontId="1"/>
  </si>
  <si>
    <t>修繕管理費</t>
    <rPh sb="0" eb="2">
      <t>シュウゼン</t>
    </rPh>
    <rPh sb="2" eb="5">
      <t>カンリヒ</t>
    </rPh>
    <phoneticPr fontId="1"/>
  </si>
  <si>
    <t>租税保険料</t>
    <rPh sb="0" eb="2">
      <t>ソゼイ</t>
    </rPh>
    <rPh sb="2" eb="5">
      <t>ホケンリョウ</t>
    </rPh>
    <phoneticPr fontId="1"/>
  </si>
  <si>
    <t>借地借家料</t>
    <rPh sb="0" eb="4">
      <t>シャクチシャッカ</t>
    </rPh>
    <rPh sb="4" eb="5">
      <t>リョウ</t>
    </rPh>
    <phoneticPr fontId="1"/>
  </si>
  <si>
    <t>事務費</t>
    <rPh sb="0" eb="2">
      <t>ジム</t>
    </rPh>
    <rPh sb="2" eb="3">
      <t>ヒ</t>
    </rPh>
    <phoneticPr fontId="1"/>
  </si>
  <si>
    <t>光熱水費</t>
    <rPh sb="0" eb="4">
      <t>コウネツスイヒ</t>
    </rPh>
    <phoneticPr fontId="1"/>
  </si>
  <si>
    <t>備品費</t>
    <rPh sb="0" eb="3">
      <t>ビヒンヒ</t>
    </rPh>
    <phoneticPr fontId="1"/>
  </si>
  <si>
    <t>慶弔費</t>
    <rPh sb="0" eb="2">
      <t>ケイチョウ</t>
    </rPh>
    <rPh sb="2" eb="3">
      <t>ヒ</t>
    </rPh>
    <phoneticPr fontId="1"/>
  </si>
  <si>
    <t>接待費</t>
    <rPh sb="0" eb="3">
      <t>セッタイヒ</t>
    </rPh>
    <phoneticPr fontId="1"/>
  </si>
  <si>
    <t>諸費</t>
    <rPh sb="0" eb="2">
      <t>ショヒ</t>
    </rPh>
    <phoneticPr fontId="1"/>
  </si>
  <si>
    <t>施設・整備費</t>
    <rPh sb="0" eb="2">
      <t>シセツ</t>
    </rPh>
    <rPh sb="3" eb="5">
      <t>セイビ</t>
    </rPh>
    <rPh sb="5" eb="6">
      <t>ヒ</t>
    </rPh>
    <phoneticPr fontId="1"/>
  </si>
  <si>
    <t>会堂建築費</t>
    <rPh sb="0" eb="2">
      <t>カイドウ</t>
    </rPh>
    <rPh sb="2" eb="4">
      <t>ケンチク</t>
    </rPh>
    <rPh sb="4" eb="5">
      <t>ヒ</t>
    </rPh>
    <phoneticPr fontId="1"/>
  </si>
  <si>
    <t>会堂返済費</t>
    <rPh sb="0" eb="2">
      <t>カイドウ</t>
    </rPh>
    <rPh sb="2" eb="4">
      <t>ヘンサイ</t>
    </rPh>
    <rPh sb="4" eb="5">
      <t>ヒ</t>
    </rPh>
    <phoneticPr fontId="1"/>
  </si>
  <si>
    <t>その他返済金</t>
    <rPh sb="2" eb="3">
      <t>タ</t>
    </rPh>
    <rPh sb="3" eb="6">
      <t>ヘンサイキン</t>
    </rPh>
    <phoneticPr fontId="1"/>
  </si>
  <si>
    <t>会堂積立金</t>
    <rPh sb="0" eb="2">
      <t>カイドウ</t>
    </rPh>
    <rPh sb="2" eb="4">
      <t>ツミタテ</t>
    </rPh>
    <rPh sb="4" eb="5">
      <t>キン</t>
    </rPh>
    <phoneticPr fontId="1"/>
  </si>
  <si>
    <t>その他積立金</t>
    <rPh sb="2" eb="3">
      <t>タ</t>
    </rPh>
    <rPh sb="3" eb="5">
      <t>ツミタテ</t>
    </rPh>
    <rPh sb="5" eb="6">
      <t>キン</t>
    </rPh>
    <phoneticPr fontId="1"/>
  </si>
  <si>
    <t>その他返済金内訳</t>
    <rPh sb="2" eb="3">
      <t>タ</t>
    </rPh>
    <rPh sb="3" eb="6">
      <t>ヘンサイキン</t>
    </rPh>
    <rPh sb="6" eb="8">
      <t>ウチワケ</t>
    </rPh>
    <phoneticPr fontId="1"/>
  </si>
  <si>
    <t>その他積立金内訳</t>
    <rPh sb="2" eb="3">
      <t>タ</t>
    </rPh>
    <rPh sb="3" eb="5">
      <t>ツミタテ</t>
    </rPh>
    <rPh sb="5" eb="6">
      <t>キン</t>
    </rPh>
    <rPh sb="6" eb="8">
      <t>ウチワケ</t>
    </rPh>
    <phoneticPr fontId="1"/>
  </si>
  <si>
    <t>出納帳</t>
    <rPh sb="0" eb="3">
      <t>スイトウチョウ</t>
    </rPh>
    <phoneticPr fontId="1"/>
  </si>
  <si>
    <t>№</t>
    <phoneticPr fontId="1"/>
  </si>
  <si>
    <t>日付</t>
    <rPh sb="0" eb="2">
      <t>ヒヅケ</t>
    </rPh>
    <phoneticPr fontId="1"/>
  </si>
  <si>
    <t>摘要</t>
    <rPh sb="0" eb="2">
      <t>テキヨウ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</si>
  <si>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</si>
  <si>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</si>
  <si>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収入額</t>
    <rPh sb="0" eb="2">
      <t>シュウニュウ</t>
    </rPh>
    <rPh sb="2" eb="3">
      <t>ガク</t>
    </rPh>
    <phoneticPr fontId="1"/>
  </si>
  <si>
    <t>支出額</t>
    <rPh sb="0" eb="3">
      <t>シシュツガク</t>
    </rPh>
    <phoneticPr fontId="1"/>
  </si>
  <si>
    <t>差引残高</t>
    <rPh sb="0" eb="2">
      <t>サシヒキ</t>
    </rPh>
    <rPh sb="2" eb="4">
      <t>ザンダカ</t>
    </rPh>
    <phoneticPr fontId="1"/>
  </si>
  <si>
    <t>合計</t>
    <rPh sb="0" eb="2">
      <t>ゴウケイ</t>
    </rPh>
    <phoneticPr fontId="1"/>
  </si>
  <si>
    <t>会計報告</t>
    <rPh sb="0" eb="2">
      <t>カイケイ</t>
    </rPh>
    <rPh sb="2" eb="4">
      <t>ホウコク</t>
    </rPh>
    <phoneticPr fontId="1"/>
  </si>
  <si>
    <t>支出</t>
    <rPh sb="0" eb="2">
      <t>シシュツ</t>
    </rPh>
    <phoneticPr fontId="1"/>
  </si>
  <si>
    <t>経常献金</t>
    <rPh sb="0" eb="2">
      <t>ケイジョウ</t>
    </rPh>
    <rPh sb="2" eb="4">
      <t>ケンキン</t>
    </rPh>
    <phoneticPr fontId="1"/>
  </si>
  <si>
    <t>諸収入</t>
    <rPh sb="0" eb="1">
      <t>ショ</t>
    </rPh>
    <rPh sb="1" eb="3">
      <t>シュウニュウ</t>
    </rPh>
    <phoneticPr fontId="1"/>
  </si>
  <si>
    <t>収入計</t>
    <rPh sb="0" eb="2">
      <t>シュウニュウ</t>
    </rPh>
    <rPh sb="2" eb="3">
      <t>ケイ</t>
    </rPh>
    <phoneticPr fontId="1"/>
  </si>
  <si>
    <t>本部協力献金</t>
    <rPh sb="0" eb="2">
      <t>ホンブ</t>
    </rPh>
    <rPh sb="2" eb="4">
      <t>キョウリョク</t>
    </rPh>
    <rPh sb="4" eb="6">
      <t>ケンキン</t>
    </rPh>
    <phoneticPr fontId="1"/>
  </si>
  <si>
    <t>人件費</t>
    <rPh sb="0" eb="3">
      <t>ジンケンヒ</t>
    </rPh>
    <phoneticPr fontId="1"/>
  </si>
  <si>
    <t>伝道牧会費</t>
    <rPh sb="0" eb="2">
      <t>デンドウ</t>
    </rPh>
    <rPh sb="2" eb="4">
      <t>ボッカイ</t>
    </rPh>
    <rPh sb="4" eb="5">
      <t>ヒ</t>
    </rPh>
    <phoneticPr fontId="1"/>
  </si>
  <si>
    <t>協力献金</t>
    <rPh sb="0" eb="2">
      <t>キョウリョク</t>
    </rPh>
    <rPh sb="2" eb="4">
      <t>ケンキン</t>
    </rPh>
    <phoneticPr fontId="1"/>
  </si>
  <si>
    <t>維持運営費</t>
    <rPh sb="0" eb="2">
      <t>イジ</t>
    </rPh>
    <rPh sb="2" eb="5">
      <t>ウンエイヒ</t>
    </rPh>
    <phoneticPr fontId="1"/>
  </si>
  <si>
    <t>返済金</t>
    <rPh sb="0" eb="3">
      <t>ヘンサイキン</t>
    </rPh>
    <phoneticPr fontId="1"/>
  </si>
  <si>
    <t>積立金</t>
    <rPh sb="0" eb="2">
      <t>ツミタテ</t>
    </rPh>
    <rPh sb="2" eb="3">
      <t>キン</t>
    </rPh>
    <phoneticPr fontId="1"/>
  </si>
  <si>
    <t>支出計</t>
    <rPh sb="0" eb="2">
      <t>シシュツ</t>
    </rPh>
    <rPh sb="2" eb="3">
      <t>ケイ</t>
    </rPh>
    <phoneticPr fontId="1"/>
  </si>
  <si>
    <t>本部指定献金内訳</t>
    <rPh sb="0" eb="2">
      <t>ホンブ</t>
    </rPh>
    <rPh sb="2" eb="4">
      <t>シテイ</t>
    </rPh>
    <rPh sb="4" eb="6">
      <t>ケンキン</t>
    </rPh>
    <rPh sb="6" eb="8">
      <t>ウチワケ</t>
    </rPh>
    <phoneticPr fontId="1"/>
  </si>
  <si>
    <t>その他指定献金内訳</t>
    <rPh sb="2" eb="3">
      <t>タ</t>
    </rPh>
    <rPh sb="3" eb="5">
      <t>シテイ</t>
    </rPh>
    <rPh sb="5" eb="7">
      <t>ケンキン</t>
    </rPh>
    <rPh sb="7" eb="9">
      <t>ウチワケ</t>
    </rPh>
    <phoneticPr fontId="1"/>
  </si>
  <si>
    <t>（参照）</t>
    <rPh sb="1" eb="3">
      <t>サンショウ</t>
    </rPh>
    <phoneticPr fontId="1"/>
  </si>
  <si>
    <t>本部協力献金計算表</t>
    <rPh sb="0" eb="2">
      <t>ホンブ</t>
    </rPh>
    <rPh sb="2" eb="4">
      <t>キョウリョク</t>
    </rPh>
    <rPh sb="4" eb="6">
      <t>ケンキン</t>
    </rPh>
    <rPh sb="6" eb="8">
      <t>ケイサン</t>
    </rPh>
    <rPh sb="8" eb="9">
      <t>ヒョウ</t>
    </rPh>
    <phoneticPr fontId="1"/>
  </si>
  <si>
    <t>割合</t>
    <rPh sb="0" eb="2">
      <t>ワリアイ</t>
    </rPh>
    <phoneticPr fontId="1"/>
  </si>
  <si>
    <t>推奨金額</t>
    <rPh sb="0" eb="2">
      <t>スイショウ</t>
    </rPh>
    <rPh sb="2" eb="4">
      <t>キンガク</t>
    </rPh>
    <phoneticPr fontId="1"/>
  </si>
  <si>
    <t>教会協力献金</t>
    <rPh sb="0" eb="2">
      <t>キョウカイ</t>
    </rPh>
    <rPh sb="2" eb="4">
      <t>キョウリョク</t>
    </rPh>
    <rPh sb="4" eb="6">
      <t>ケンキン</t>
    </rPh>
    <phoneticPr fontId="1"/>
  </si>
  <si>
    <t>香り</t>
    <rPh sb="0" eb="1">
      <t>カオ</t>
    </rPh>
    <phoneticPr fontId="1"/>
  </si>
  <si>
    <t>木之本</t>
    <rPh sb="0" eb="3">
      <t>キノモト</t>
    </rPh>
    <phoneticPr fontId="1"/>
  </si>
  <si>
    <t>無指定</t>
    <rPh sb="0" eb="3">
      <t>ムシテイ</t>
    </rPh>
    <phoneticPr fontId="1"/>
  </si>
  <si>
    <t>守山</t>
    <rPh sb="0" eb="2">
      <t>モリヤマ</t>
    </rPh>
    <phoneticPr fontId="1"/>
  </si>
  <si>
    <t>泉</t>
    <rPh sb="0" eb="1">
      <t>イズミ</t>
    </rPh>
    <phoneticPr fontId="1"/>
  </si>
  <si>
    <t>吉野</t>
    <rPh sb="0" eb="2">
      <t>ヨシノ</t>
    </rPh>
    <phoneticPr fontId="1"/>
  </si>
  <si>
    <t>サポート献金</t>
    <rPh sb="4" eb="6">
      <t>ケンキン</t>
    </rPh>
    <phoneticPr fontId="1"/>
  </si>
  <si>
    <t>本部特別献金</t>
    <rPh sb="0" eb="2">
      <t>ホンブ</t>
    </rPh>
    <rPh sb="2" eb="4">
      <t>トクベツ</t>
    </rPh>
    <rPh sb="4" eb="6">
      <t>ケンキン</t>
    </rPh>
    <phoneticPr fontId="1"/>
  </si>
  <si>
    <t>神学生献金</t>
    <rPh sb="0" eb="3">
      <t>シンガクセイ</t>
    </rPh>
    <rPh sb="3" eb="5">
      <t>ケンキン</t>
    </rPh>
    <phoneticPr fontId="1"/>
  </si>
  <si>
    <t>世界宣教献金</t>
    <rPh sb="0" eb="2">
      <t>セカイ</t>
    </rPh>
    <rPh sb="2" eb="4">
      <t>センキョウ</t>
    </rPh>
    <rPh sb="4" eb="6">
      <t>ケンキン</t>
    </rPh>
    <phoneticPr fontId="1"/>
  </si>
  <si>
    <t>尾上師指定</t>
    <rPh sb="0" eb="2">
      <t>オガミ</t>
    </rPh>
    <rPh sb="2" eb="3">
      <t>シ</t>
    </rPh>
    <rPh sb="3" eb="5">
      <t>シテイ</t>
    </rPh>
    <phoneticPr fontId="1"/>
  </si>
  <si>
    <t>佐山師指定</t>
    <rPh sb="0" eb="2">
      <t>サヤマ</t>
    </rPh>
    <rPh sb="2" eb="3">
      <t>シ</t>
    </rPh>
    <rPh sb="3" eb="5">
      <t>シテイ</t>
    </rPh>
    <phoneticPr fontId="1"/>
  </si>
  <si>
    <t>開拓伝道献金</t>
    <rPh sb="0" eb="2">
      <t>カイタク</t>
    </rPh>
    <rPh sb="2" eb="4">
      <t>デンドウ</t>
    </rPh>
    <rPh sb="4" eb="6">
      <t>ケンキン</t>
    </rPh>
    <phoneticPr fontId="1"/>
  </si>
  <si>
    <t>教学部</t>
    <rPh sb="0" eb="1">
      <t>キョウ</t>
    </rPh>
    <rPh sb="1" eb="3">
      <t>ガクブ</t>
    </rPh>
    <phoneticPr fontId="1"/>
  </si>
  <si>
    <t>その他</t>
    <rPh sb="2" eb="3">
      <t>タ</t>
    </rPh>
    <phoneticPr fontId="1"/>
  </si>
  <si>
    <t>税・社会保険料</t>
    <rPh sb="0" eb="1">
      <t>ゼイ</t>
    </rPh>
    <rPh sb="2" eb="4">
      <t>シャカイ</t>
    </rPh>
    <rPh sb="4" eb="7">
      <t>ホケンリョウ</t>
    </rPh>
    <phoneticPr fontId="1"/>
  </si>
  <si>
    <t>本部献金明細書（ＳＦＤＫ）</t>
    <rPh sb="0" eb="2">
      <t>ホンブ</t>
    </rPh>
    <rPh sb="2" eb="4">
      <t>ケンキン</t>
    </rPh>
    <rPh sb="4" eb="7">
      <t>メイサイショ</t>
    </rPh>
    <phoneticPr fontId="1"/>
  </si>
  <si>
    <t>本部献金明細書（ＳＦＤＤ）</t>
    <rPh sb="0" eb="2">
      <t>ホンブ</t>
    </rPh>
    <rPh sb="2" eb="4">
      <t>ケンキン</t>
    </rPh>
    <rPh sb="4" eb="7">
      <t>メイサイショ</t>
    </rPh>
    <phoneticPr fontId="1"/>
  </si>
  <si>
    <t>回転資金返済</t>
    <rPh sb="0" eb="2">
      <t>カイテン</t>
    </rPh>
    <rPh sb="2" eb="4">
      <t>シキン</t>
    </rPh>
    <rPh sb="4" eb="6">
      <t>ヘンサイ</t>
    </rPh>
    <phoneticPr fontId="1"/>
  </si>
  <si>
    <t>内訳処理</t>
    <rPh sb="0" eb="2">
      <t>ウチワケ</t>
    </rPh>
    <rPh sb="2" eb="4">
      <t>ショリ</t>
    </rPh>
    <phoneticPr fontId="1"/>
  </si>
  <si>
    <t>繰越</t>
    <rPh sb="0" eb="2">
      <t>クリコシ</t>
    </rPh>
    <phoneticPr fontId="1"/>
  </si>
  <si>
    <t>本部指定献金</t>
    <rPh sb="0" eb="6">
      <t>ホンブシテイケンキン</t>
    </rPh>
    <phoneticPr fontId="1"/>
  </si>
  <si>
    <t>本部献金明細書科目</t>
    <rPh sb="0" eb="2">
      <t>ホンブ</t>
    </rPh>
    <rPh sb="2" eb="4">
      <t>ケンキン</t>
    </rPh>
    <rPh sb="4" eb="7">
      <t>メイサイショ</t>
    </rPh>
    <rPh sb="7" eb="9">
      <t>カモク</t>
    </rPh>
    <phoneticPr fontId="1"/>
  </si>
  <si>
    <t>本部献金明細書科目</t>
    <rPh sb="0" eb="7">
      <t>ホンブケンキンメイサイショ</t>
    </rPh>
    <rPh sb="7" eb="9">
      <t>カモク</t>
    </rPh>
    <phoneticPr fontId="1"/>
  </si>
  <si>
    <t>本部什一献金</t>
    <rPh sb="0" eb="6">
      <t>ホンブジュウイチケンキン</t>
    </rPh>
    <phoneticPr fontId="1"/>
  </si>
  <si>
    <t>退職積立献金</t>
    <rPh sb="0" eb="6">
      <t>タイショクツミタテケンキン</t>
    </rPh>
    <phoneticPr fontId="1"/>
  </si>
  <si>
    <t>福祉基金献金</t>
    <rPh sb="0" eb="2">
      <t>フクシ</t>
    </rPh>
    <rPh sb="2" eb="4">
      <t>キキン</t>
    </rPh>
    <rPh sb="4" eb="6">
      <t>ケンキン</t>
    </rPh>
    <phoneticPr fontId="1"/>
  </si>
  <si>
    <t>教会協力献金・無指定</t>
    <rPh sb="0" eb="2">
      <t>キョウカイ</t>
    </rPh>
    <rPh sb="2" eb="4">
      <t>キョウリョク</t>
    </rPh>
    <rPh sb="4" eb="6">
      <t>ケンキン</t>
    </rPh>
    <rPh sb="7" eb="10">
      <t>ムシテイ</t>
    </rPh>
    <phoneticPr fontId="1"/>
  </si>
  <si>
    <t>教会協力献金・木之本</t>
    <rPh sb="0" eb="2">
      <t>キョウカイ</t>
    </rPh>
    <rPh sb="2" eb="4">
      <t>キョウリョク</t>
    </rPh>
    <rPh sb="4" eb="6">
      <t>ケンキン</t>
    </rPh>
    <rPh sb="7" eb="10">
      <t>キノモト</t>
    </rPh>
    <phoneticPr fontId="1"/>
  </si>
  <si>
    <t>教会協力献金・守山</t>
    <rPh sb="0" eb="6">
      <t>キョウカイキョウリョクケンキン</t>
    </rPh>
    <rPh sb="7" eb="9">
      <t>モリヤマ</t>
    </rPh>
    <phoneticPr fontId="1"/>
  </si>
  <si>
    <t>教会協力献金・香り</t>
    <rPh sb="0" eb="6">
      <t>キョウカイキョウリョクケンキン</t>
    </rPh>
    <rPh sb="7" eb="8">
      <t>カオ</t>
    </rPh>
    <phoneticPr fontId="1"/>
  </si>
  <si>
    <t>教会協力献金・泉</t>
    <rPh sb="0" eb="6">
      <t>キョウカイキョウリョクケンキン</t>
    </rPh>
    <rPh sb="7" eb="8">
      <t>イズミ</t>
    </rPh>
    <phoneticPr fontId="1"/>
  </si>
  <si>
    <t>教会協力献金・吉野</t>
    <rPh sb="0" eb="6">
      <t>キョウカイキョウリョクケンキン</t>
    </rPh>
    <rPh sb="7" eb="9">
      <t>ヨシノ</t>
    </rPh>
    <phoneticPr fontId="1"/>
  </si>
  <si>
    <t>サポート献金</t>
    <rPh sb="4" eb="6">
      <t>ケンキン</t>
    </rPh>
    <phoneticPr fontId="1"/>
  </si>
  <si>
    <t>本部特別献金</t>
    <rPh sb="0" eb="4">
      <t>ホンブトクベツ</t>
    </rPh>
    <rPh sb="4" eb="6">
      <t>ケンキン</t>
    </rPh>
    <phoneticPr fontId="1"/>
  </si>
  <si>
    <t>神学生献金</t>
    <rPh sb="0" eb="3">
      <t>シンガクセイ</t>
    </rPh>
    <rPh sb="3" eb="5">
      <t>ケンキン</t>
    </rPh>
    <phoneticPr fontId="1"/>
  </si>
  <si>
    <t>世界宣教献金・無指定</t>
    <rPh sb="0" eb="2">
      <t>セカイ</t>
    </rPh>
    <rPh sb="2" eb="4">
      <t>センキョウ</t>
    </rPh>
    <rPh sb="4" eb="6">
      <t>ケンキン</t>
    </rPh>
    <rPh sb="7" eb="10">
      <t>ムシテイ</t>
    </rPh>
    <phoneticPr fontId="1"/>
  </si>
  <si>
    <t>世界宣教献金・尾上師指定</t>
    <rPh sb="0" eb="2">
      <t>セカイ</t>
    </rPh>
    <rPh sb="2" eb="4">
      <t>センキョウ</t>
    </rPh>
    <rPh sb="4" eb="6">
      <t>ケンキン</t>
    </rPh>
    <rPh sb="7" eb="9">
      <t>オガミ</t>
    </rPh>
    <rPh sb="9" eb="10">
      <t>シ</t>
    </rPh>
    <rPh sb="10" eb="12">
      <t>シテイ</t>
    </rPh>
    <phoneticPr fontId="1"/>
  </si>
  <si>
    <t>世界宣教献金・佐山師指定</t>
    <rPh sb="0" eb="6">
      <t>セカイセンキョウケンキン</t>
    </rPh>
    <rPh sb="7" eb="9">
      <t>サヤマ</t>
    </rPh>
    <rPh sb="9" eb="10">
      <t>シ</t>
    </rPh>
    <rPh sb="10" eb="12">
      <t>シテイ</t>
    </rPh>
    <phoneticPr fontId="1"/>
  </si>
  <si>
    <t>開拓伝道献金</t>
    <rPh sb="0" eb="2">
      <t>カイタク</t>
    </rPh>
    <rPh sb="2" eb="4">
      <t>デンドウ</t>
    </rPh>
    <rPh sb="4" eb="6">
      <t>ケンキン</t>
    </rPh>
    <phoneticPr fontId="1"/>
  </si>
  <si>
    <t>教学部</t>
    <rPh sb="0" eb="1">
      <t>キョウ</t>
    </rPh>
    <rPh sb="1" eb="3">
      <t>ガクブ</t>
    </rPh>
    <phoneticPr fontId="1"/>
  </si>
  <si>
    <t>回転資金返済</t>
    <rPh sb="0" eb="2">
      <t>カイテン</t>
    </rPh>
    <rPh sb="2" eb="4">
      <t>シキン</t>
    </rPh>
    <rPh sb="4" eb="6">
      <t>ヘンサイ</t>
    </rPh>
    <phoneticPr fontId="1"/>
  </si>
  <si>
    <t>その他</t>
    <rPh sb="2" eb="3">
      <t>タ</t>
    </rPh>
    <phoneticPr fontId="1"/>
  </si>
  <si>
    <t>税・社会保険料</t>
    <rPh sb="0" eb="1">
      <t>ゼイ</t>
    </rPh>
    <rPh sb="2" eb="4">
      <t>シャカイ</t>
    </rPh>
    <rPh sb="4" eb="7">
      <t>ホケンリョウ</t>
    </rPh>
    <phoneticPr fontId="1"/>
  </si>
  <si>
    <t>前月からの繰越</t>
    <rPh sb="0" eb="2">
      <t>ゼンゲツ</t>
    </rPh>
    <rPh sb="5" eb="7">
      <t>クリコシ</t>
    </rPh>
    <phoneticPr fontId="1"/>
  </si>
  <si>
    <t>前年度からの繰越</t>
    <rPh sb="0" eb="3">
      <t>ゼンネンド</t>
    </rPh>
    <rPh sb="6" eb="8">
      <t>クリコシ</t>
    </rPh>
    <phoneticPr fontId="1"/>
  </si>
  <si>
    <t>年間</t>
    <rPh sb="0" eb="2">
      <t>ネンカン</t>
    </rPh>
    <phoneticPr fontId="3"/>
  </si>
  <si>
    <t>今年度予算</t>
    <rPh sb="0" eb="3">
      <t>コンネンド</t>
    </rPh>
    <rPh sb="3" eb="5">
      <t>ヨサン</t>
    </rPh>
    <phoneticPr fontId="3"/>
  </si>
  <si>
    <t>今年度決算</t>
    <rPh sb="0" eb="3">
      <t>コンネンド</t>
    </rPh>
    <rPh sb="3" eb="5">
      <t>ケッサン</t>
    </rPh>
    <phoneticPr fontId="3"/>
  </si>
  <si>
    <t>前月より累計繰越</t>
    <rPh sb="0" eb="2">
      <t>ゼンゲツ</t>
    </rPh>
    <rPh sb="4" eb="6">
      <t>ルイケイ</t>
    </rPh>
    <rPh sb="6" eb="8">
      <t>クリコシ</t>
    </rPh>
    <phoneticPr fontId="1"/>
  </si>
  <si>
    <t>今月収支差引き</t>
    <rPh sb="0" eb="2">
      <t>コンゲツ</t>
    </rPh>
    <rPh sb="2" eb="4">
      <t>シュウシ</t>
    </rPh>
    <rPh sb="4" eb="6">
      <t>サシヒキ</t>
    </rPh>
    <phoneticPr fontId="1"/>
  </si>
  <si>
    <t>次月への累計繰越</t>
    <rPh sb="0" eb="2">
      <t>ジゲツ</t>
    </rPh>
    <rPh sb="4" eb="6">
      <t>ルイケイ</t>
    </rPh>
    <rPh sb="6" eb="8">
      <t>クリコシ</t>
    </rPh>
    <phoneticPr fontId="1"/>
  </si>
  <si>
    <t>前月からの累計繰越</t>
    <rPh sb="0" eb="2">
      <t>ゼンゲツ</t>
    </rPh>
    <rPh sb="5" eb="9">
      <t>ルイケイクリコシ</t>
    </rPh>
    <phoneticPr fontId="3"/>
  </si>
  <si>
    <t>今月の収支差引き</t>
    <rPh sb="0" eb="2">
      <t>コンゲツ</t>
    </rPh>
    <rPh sb="3" eb="7">
      <t>シュウシサシヒキ</t>
    </rPh>
    <phoneticPr fontId="3"/>
  </si>
  <si>
    <t>次月への累計繰越</t>
    <rPh sb="0" eb="2">
      <t>ジゲツ</t>
    </rPh>
    <rPh sb="4" eb="8">
      <t>ルイケイクリコシ</t>
    </rPh>
    <phoneticPr fontId="3"/>
  </si>
  <si>
    <t>次年度予算</t>
    <rPh sb="0" eb="3">
      <t>ジネンド</t>
    </rPh>
    <rPh sb="3" eb="5">
      <t>ヨサン</t>
    </rPh>
    <phoneticPr fontId="3"/>
  </si>
  <si>
    <t>増減の割合（％）</t>
    <rPh sb="0" eb="2">
      <t>ゾウゲン</t>
    </rPh>
    <rPh sb="3" eb="5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</si>
</sst>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0&quot;月&quot;"/>
    <numFmt numFmtId="177" formatCode="0&quot;年&quot;"/>
    <numFmt numFmtId="178" formatCode="m&quot;月&quot;d&quot;日&quot;;@"/>
    <numFmt numFmtId="179" formatCode="m&quot;月&quot;"/>
    <numFmt numFmtId="180" formatCode="0.0%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2" borderId="0" xfId="0" applyFill="1">
      <alignment vertical="center"/>
    </xf>
    <xf numFmtId="41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41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1" fontId="0" fillId="0" borderId="9" xfId="0" applyNumberFormat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41" fontId="0" fillId="3" borderId="8" xfId="0" applyNumberFormat="1" applyFill="1" applyBorder="1">
      <alignment vertical="center"/>
    </xf>
    <xf numFmtId="41" fontId="0" fillId="3" borderId="9" xfId="0" applyNumberFormat="1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2" fillId="0" borderId="0" xfId="0" applyFont="1">
      <alignment vertical="center"/>
    </xf>
    <xf numFmtId="178" fontId="0" fillId="0" borderId="1" xfId="0" applyNumberFormat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41" fontId="0" fillId="0" borderId="6" xfId="0" applyNumberFormat="1" applyBorder="1" applyProtection="1">
      <alignment vertical="center"/>
      <protection locked="0"/>
    </xf>
    <xf numFmtId="41" fontId="0" fillId="0" borderId="6" xfId="0" applyNumberFormat="1" applyBorder="1" applyProtection="1">
      <alignment vertical="center"/>
    </xf>
    <xf numFmtId="0" fontId="0" fillId="0" borderId="9" xfId="0" applyBorder="1">
      <alignment vertical="center"/>
    </xf>
    <xf numFmtId="41" fontId="0" fillId="0" borderId="4" xfId="0" applyNumberFormat="1" applyBorder="1" applyProtection="1">
      <alignment vertical="center"/>
      <protection locked="0"/>
    </xf>
    <xf numFmtId="41" fontId="0" fillId="0" borderId="9" xfId="0" applyNumberFormat="1" applyBorder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177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0" applyNumberFormat="1" applyBorder="1">
      <alignment vertical="center"/>
    </xf>
    <xf numFmtId="0" fontId="0" fillId="0" borderId="0" xfId="0" applyBorder="1">
      <alignment vertical="center"/>
    </xf>
    <xf numFmtId="41" fontId="0" fillId="0" borderId="0" xfId="0" applyNumberFormat="1" applyBorder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178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5" xfId="0" applyNumberFormat="1" applyBorder="1">
      <alignment vertical="center"/>
    </xf>
    <xf numFmtId="41" fontId="0" fillId="0" borderId="16" xfId="0" applyNumberFormat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3" xfId="0" applyFill="1" applyBorder="1">
      <alignment vertical="center"/>
    </xf>
    <xf numFmtId="0" fontId="0" fillId="4" borderId="18" xfId="0" applyFill="1" applyBorder="1">
      <alignment vertical="center"/>
    </xf>
    <xf numFmtId="41" fontId="0" fillId="0" borderId="4" xfId="0" applyNumberFormat="1" applyBorder="1">
      <alignment vertical="center"/>
    </xf>
    <xf numFmtId="41" fontId="0" fillId="0" borderId="2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41" fontId="0" fillId="0" borderId="29" xfId="0" applyNumberFormat="1" applyBorder="1">
      <alignment vertical="center"/>
    </xf>
    <xf numFmtId="41" fontId="0" fillId="0" borderId="19" xfId="0" applyNumberFormat="1" applyBorder="1">
      <alignment vertical="center"/>
    </xf>
    <xf numFmtId="41" fontId="0" fillId="0" borderId="10" xfId="0" applyNumberForma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41" fontId="0" fillId="0" borderId="34" xfId="0" applyNumberFormat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20" xfId="0" applyBorder="1">
      <alignment vertical="center"/>
    </xf>
    <xf numFmtId="0" fontId="0" fillId="0" borderId="37" xfId="0" applyBorder="1">
      <alignment vertical="center"/>
    </xf>
    <xf numFmtId="0" fontId="0" fillId="0" borderId="11" xfId="0" applyBorder="1">
      <alignment vertical="center"/>
    </xf>
    <xf numFmtId="41" fontId="0" fillId="0" borderId="38" xfId="0" applyNumberFormat="1" applyBorder="1">
      <alignment vertical="center"/>
    </xf>
    <xf numFmtId="178" fontId="0" fillId="0" borderId="3" xfId="0" applyNumberFormat="1" applyBorder="1" applyAlignment="1" applyProtection="1">
      <alignment vertical="center"/>
      <protection locked="0"/>
    </xf>
    <xf numFmtId="178" fontId="0" fillId="0" borderId="1" xfId="0" applyNumberFormat="1" applyBorder="1" applyAlignment="1" applyProtection="1">
      <alignment vertical="center"/>
      <protection locked="0"/>
    </xf>
    <xf numFmtId="178" fontId="0" fillId="0" borderId="8" xfId="0" applyNumberFormat="1" applyBorder="1" applyAlignment="1" applyProtection="1">
      <alignment vertical="center"/>
      <protection locked="0"/>
    </xf>
    <xf numFmtId="0" fontId="0" fillId="2" borderId="1" xfId="0" applyFill="1" applyBorder="1" applyProtection="1">
      <alignment vertical="center"/>
    </xf>
    <xf numFmtId="0" fontId="0" fillId="0" borderId="1" xfId="0" applyBorder="1" applyProtection="1">
      <alignment vertical="center"/>
    </xf>
    <xf numFmtId="41" fontId="0" fillId="0" borderId="1" xfId="0" applyNumberFormat="1" applyBorder="1" applyProtection="1">
      <alignment vertical="center"/>
    </xf>
    <xf numFmtId="41" fontId="0" fillId="0" borderId="1" xfId="0" applyNumberFormat="1" applyBorder="1">
      <alignment vertical="center"/>
    </xf>
    <xf numFmtId="41" fontId="0" fillId="0" borderId="8" xfId="0" applyNumberFormat="1" applyBorder="1">
      <alignment vertical="center"/>
    </xf>
    <xf numFmtId="179" fontId="0" fillId="0" borderId="1" xfId="0" applyNumberFormat="1" applyFill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0" fontId="0" fillId="0" borderId="18" xfId="0" applyBorder="1">
      <alignment vertical="center"/>
    </xf>
    <xf numFmtId="179" fontId="0" fillId="0" borderId="18" xfId="0" applyNumberFormat="1" applyFill="1" applyBorder="1" applyAlignment="1">
      <alignment horizontal="center" vertical="center"/>
    </xf>
    <xf numFmtId="41" fontId="0" fillId="0" borderId="21" xfId="0" applyNumberFormat="1" applyBorder="1">
      <alignment vertical="center"/>
    </xf>
    <xf numFmtId="0" fontId="0" fillId="0" borderId="30" xfId="0" applyBorder="1">
      <alignment vertical="center"/>
    </xf>
    <xf numFmtId="0" fontId="0" fillId="0" borderId="12" xfId="0" applyBorder="1">
      <alignment vertical="center"/>
    </xf>
    <xf numFmtId="179" fontId="0" fillId="0" borderId="3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5" xfId="0" applyNumberFormat="1" applyFill="1" applyBorder="1" applyAlignment="1">
      <alignment horizontal="center" vertical="center"/>
    </xf>
    <xf numFmtId="179" fontId="0" fillId="0" borderId="2" xfId="0" applyNumberFormat="1" applyFill="1" applyBorder="1">
      <alignment vertical="center"/>
    </xf>
    <xf numFmtId="179" fontId="0" fillId="0" borderId="3" xfId="0" applyNumberFormat="1" applyFill="1" applyBorder="1">
      <alignment vertical="center"/>
    </xf>
    <xf numFmtId="0" fontId="0" fillId="0" borderId="6" xfId="0" applyBorder="1" applyAlignment="1">
      <alignment vertical="center" shrinkToFit="1"/>
    </xf>
    <xf numFmtId="179" fontId="0" fillId="0" borderId="6" xfId="0" applyNumberFormat="1" applyFill="1" applyBorder="1" applyAlignment="1">
      <alignment horizontal="center" vertical="center" shrinkToFit="1"/>
    </xf>
    <xf numFmtId="179" fontId="0" fillId="0" borderId="4" xfId="0" applyNumberFormat="1" applyFill="1" applyBorder="1" applyAlignment="1">
      <alignment vertical="center" shrinkToFit="1"/>
    </xf>
    <xf numFmtId="180" fontId="0" fillId="0" borderId="9" xfId="0" applyNumberFormat="1" applyBorder="1">
      <alignment vertical="center"/>
    </xf>
    <xf numFmtId="0" fontId="0" fillId="0" borderId="5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180" fontId="0" fillId="0" borderId="6" xfId="0" applyNumberFormat="1" applyBorder="1" applyProtection="1">
      <alignment vertical="center"/>
      <protection locked="0"/>
    </xf>
    <xf numFmtId="180" fontId="0" fillId="0" borderId="9" xfId="0" applyNumberFormat="1" applyBorder="1" applyProtection="1">
      <alignment vertical="center"/>
      <protection locked="0"/>
    </xf>
    <xf numFmtId="42" fontId="0" fillId="0" borderId="1" xfId="0" applyNumberFormat="1" applyBorder="1" applyProtection="1">
      <alignment vertical="center"/>
      <protection locked="0"/>
    </xf>
    <xf numFmtId="0" fontId="0" fillId="0" borderId="0" xfId="0" applyNumberFormat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B4" sqref="B4"/>
    </sheetView>
  </sheetViews>
  <sheetFormatPr defaultRowHeight="13.5" x14ac:dyDescent="0.15"/>
  <cols>
    <col min="1" max="1" width="16" customWidth="1"/>
    <col min="2" max="2" width="15.5" customWidth="1"/>
    <col min="3" max="3" width="3.875" customWidth="1"/>
    <col min="4" max="4" width="16.875" customWidth="1"/>
    <col min="5" max="5" width="17.5" customWidth="1"/>
    <col min="8" max="8" width="14.625" customWidth="1"/>
    <col min="10" max="10" width="23.125" customWidth="1"/>
  </cols>
  <sheetData>
    <row r="1" spans="1:10" x14ac:dyDescent="0.15">
      <c r="A1" s="2" t="s">
        <v>0</v>
      </c>
      <c r="B1" s="3"/>
      <c r="D1" s="2" t="s">
        <v>49</v>
      </c>
      <c r="E1" s="2" t="s">
        <v>50</v>
      </c>
      <c r="G1" s="7" t="s">
        <v>5</v>
      </c>
      <c r="H1" t="s">
        <v>7</v>
      </c>
      <c r="I1" s="7" t="s">
        <v>3</v>
      </c>
      <c r="J1" s="7" t="s">
        <v>104</v>
      </c>
    </row>
    <row r="2" spans="1:10" x14ac:dyDescent="0.15">
      <c r="A2" s="2" t="s">
        <v>1</v>
      </c>
      <c r="B2" s="3"/>
      <c r="D2" s="3"/>
      <c r="E2" s="3"/>
      <c r="H2" t="s">
        <v>8</v>
      </c>
      <c r="I2" s="4">
        <v>1</v>
      </c>
      <c r="J2" t="s">
        <v>105</v>
      </c>
    </row>
    <row r="3" spans="1:10" x14ac:dyDescent="0.15">
      <c r="A3" s="2" t="s">
        <v>2</v>
      </c>
      <c r="B3" s="3">
        <v>2016</v>
      </c>
      <c r="D3" s="3"/>
      <c r="E3" s="3"/>
      <c r="H3" t="s">
        <v>9</v>
      </c>
      <c r="I3" s="4">
        <v>2</v>
      </c>
      <c r="J3" t="s">
        <v>106</v>
      </c>
    </row>
    <row r="4" spans="1:10" x14ac:dyDescent="0.15">
      <c r="A4" s="2" t="s">
        <v>126</v>
      </c>
      <c r="B4" s="113"/>
      <c r="D4" s="3"/>
      <c r="E4" s="3"/>
      <c r="H4" t="s">
        <v>10</v>
      </c>
      <c r="I4" s="4">
        <v>3</v>
      </c>
      <c r="J4" t="s">
        <v>107</v>
      </c>
    </row>
    <row r="5" spans="1:10" x14ac:dyDescent="0.15">
      <c r="D5" s="3"/>
      <c r="E5" s="3"/>
      <c r="H5" t="s">
        <v>11</v>
      </c>
      <c r="I5" s="4">
        <v>4</v>
      </c>
      <c r="J5" t="s">
        <v>108</v>
      </c>
    </row>
    <row r="6" spans="1:10" x14ac:dyDescent="0.15">
      <c r="D6" s="3"/>
      <c r="E6" s="3"/>
      <c r="H6" t="s">
        <v>12</v>
      </c>
      <c r="I6" s="4">
        <v>5</v>
      </c>
      <c r="J6" t="s">
        <v>109</v>
      </c>
    </row>
    <row r="7" spans="1:10" x14ac:dyDescent="0.15">
      <c r="D7" s="3"/>
      <c r="E7" s="3"/>
      <c r="H7" t="s">
        <v>13</v>
      </c>
      <c r="I7" s="4">
        <v>6</v>
      </c>
      <c r="J7" t="s">
        <v>110</v>
      </c>
    </row>
    <row r="8" spans="1:10" x14ac:dyDescent="0.15">
      <c r="D8" s="3"/>
      <c r="E8" s="3"/>
      <c r="H8" t="s">
        <v>14</v>
      </c>
      <c r="I8" s="4">
        <v>7</v>
      </c>
      <c r="J8" t="s">
        <v>111</v>
      </c>
    </row>
    <row r="9" spans="1:10" x14ac:dyDescent="0.15">
      <c r="D9" s="3"/>
      <c r="E9" s="3"/>
      <c r="H9" t="s">
        <v>15</v>
      </c>
      <c r="I9" s="4">
        <v>8</v>
      </c>
      <c r="J9" t="s">
        <v>112</v>
      </c>
    </row>
    <row r="10" spans="1:10" x14ac:dyDescent="0.15">
      <c r="G10" s="7" t="s">
        <v>6</v>
      </c>
      <c r="H10" t="s">
        <v>16</v>
      </c>
      <c r="I10" s="4">
        <v>9</v>
      </c>
      <c r="J10" t="s">
        <v>113</v>
      </c>
    </row>
    <row r="11" spans="1:10" x14ac:dyDescent="0.15">
      <c r="H11" t="s">
        <v>17</v>
      </c>
      <c r="I11" s="4">
        <v>10</v>
      </c>
      <c r="J11" t="s">
        <v>114</v>
      </c>
    </row>
    <row r="12" spans="1:10" x14ac:dyDescent="0.15">
      <c r="H12" t="s">
        <v>18</v>
      </c>
      <c r="I12" s="4">
        <v>11</v>
      </c>
      <c r="J12" t="s">
        <v>115</v>
      </c>
    </row>
    <row r="13" spans="1:10" x14ac:dyDescent="0.15">
      <c r="H13" t="s">
        <v>19</v>
      </c>
      <c r="I13" s="4">
        <v>12</v>
      </c>
      <c r="J13" t="s">
        <v>116</v>
      </c>
    </row>
    <row r="14" spans="1:10" x14ac:dyDescent="0.15">
      <c r="H14" t="s">
        <v>20</v>
      </c>
      <c r="J14" t="s">
        <v>117</v>
      </c>
    </row>
    <row r="15" spans="1:10" x14ac:dyDescent="0.15">
      <c r="H15" t="s">
        <v>21</v>
      </c>
      <c r="J15" t="s">
        <v>118</v>
      </c>
    </row>
    <row r="16" spans="1:10" x14ac:dyDescent="0.15">
      <c r="H16" t="s">
        <v>22</v>
      </c>
      <c r="J16" t="s">
        <v>119</v>
      </c>
    </row>
    <row r="17" spans="8:10" x14ac:dyDescent="0.15">
      <c r="H17" t="s">
        <v>23</v>
      </c>
      <c r="J17" t="s">
        <v>120</v>
      </c>
    </row>
    <row r="18" spans="8:10" x14ac:dyDescent="0.15">
      <c r="H18" t="s">
        <v>24</v>
      </c>
      <c r="J18" t="s">
        <v>121</v>
      </c>
    </row>
    <row r="19" spans="8:10" x14ac:dyDescent="0.15">
      <c r="H19" t="s">
        <v>25</v>
      </c>
      <c r="J19" t="s">
        <v>122</v>
      </c>
    </row>
    <row r="20" spans="8:10" x14ac:dyDescent="0.15">
      <c r="H20" t="s">
        <v>26</v>
      </c>
      <c r="J20" t="s">
        <v>123</v>
      </c>
    </row>
    <row r="21" spans="8:10" x14ac:dyDescent="0.15">
      <c r="H21" t="s">
        <v>27</v>
      </c>
      <c r="J21" t="s">
        <v>124</v>
      </c>
    </row>
    <row r="22" spans="8:10" x14ac:dyDescent="0.15">
      <c r="H22" t="s">
        <v>28</v>
      </c>
    </row>
    <row r="23" spans="8:10" x14ac:dyDescent="0.15">
      <c r="H23" t="s">
        <v>29</v>
      </c>
    </row>
    <row r="24" spans="8:10" x14ac:dyDescent="0.15">
      <c r="H24" t="s">
        <v>30</v>
      </c>
    </row>
    <row r="25" spans="8:10" x14ac:dyDescent="0.15">
      <c r="H25" t="s">
        <v>31</v>
      </c>
    </row>
    <row r="26" spans="8:10" x14ac:dyDescent="0.15">
      <c r="H26" t="s">
        <v>33</v>
      </c>
    </row>
    <row r="27" spans="8:10" x14ac:dyDescent="0.15">
      <c r="H27" t="s">
        <v>32</v>
      </c>
    </row>
    <row r="28" spans="8:10" x14ac:dyDescent="0.15">
      <c r="H28" t="s">
        <v>34</v>
      </c>
    </row>
    <row r="29" spans="8:10" x14ac:dyDescent="0.15">
      <c r="H29" t="s">
        <v>35</v>
      </c>
    </row>
    <row r="30" spans="8:10" x14ac:dyDescent="0.15">
      <c r="H30" t="s">
        <v>36</v>
      </c>
    </row>
    <row r="31" spans="8:10" x14ac:dyDescent="0.15">
      <c r="H31" t="s">
        <v>37</v>
      </c>
    </row>
    <row r="32" spans="8:10" x14ac:dyDescent="0.15">
      <c r="H32" t="s">
        <v>38</v>
      </c>
    </row>
    <row r="33" spans="8:8" x14ac:dyDescent="0.15">
      <c r="H33" t="s">
        <v>39</v>
      </c>
    </row>
    <row r="34" spans="8:8" x14ac:dyDescent="0.15">
      <c r="H34" t="s">
        <v>40</v>
      </c>
    </row>
    <row r="35" spans="8:8" x14ac:dyDescent="0.15">
      <c r="H35" t="s">
        <v>41</v>
      </c>
    </row>
    <row r="36" spans="8:8" x14ac:dyDescent="0.15">
      <c r="H36" t="s">
        <v>42</v>
      </c>
    </row>
    <row r="37" spans="8:8" x14ac:dyDescent="0.15">
      <c r="H37" t="s">
        <v>43</v>
      </c>
    </row>
    <row r="38" spans="8:8" x14ac:dyDescent="0.15">
      <c r="H38" t="s">
        <v>44</v>
      </c>
    </row>
    <row r="39" spans="8:8" x14ac:dyDescent="0.15">
      <c r="H39" t="s">
        <v>45</v>
      </c>
    </row>
    <row r="40" spans="8:8" x14ac:dyDescent="0.15">
      <c r="H40" t="s">
        <v>46</v>
      </c>
    </row>
    <row r="41" spans="8:8" x14ac:dyDescent="0.15">
      <c r="H41" t="s">
        <v>47</v>
      </c>
    </row>
    <row r="42" spans="8:8" x14ac:dyDescent="0.15">
      <c r="H42" t="s">
        <v>48</v>
      </c>
    </row>
    <row r="43" spans="8:8" x14ac:dyDescent="0.15">
      <c r="H43" t="s">
        <v>101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0"/>
  <sheetViews>
    <sheetView workbookViewId="0">
      <pane xSplit="1" ySplit="2" topLeftCell="B36" activePane="bottomRight" state="frozen"/>
      <selection activeCell="I3" sqref="I3"/>
      <selection pane="topRight" activeCell="I3" sqref="I3"/>
      <selection pane="bottomLeft" activeCell="I3" sqref="I3"/>
      <selection pane="bottomRight" activeCell="L49" sqref="L49"/>
    </sheetView>
  </sheetViews>
  <sheetFormatPr defaultRowHeight="13.5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1.625" customWidth="1"/>
    <col min="13" max="13" width="4" style="37" customWidth="1"/>
    <col min="14" max="14" width="4.625" customWidth="1"/>
    <col min="15" max="15" width="3.75" customWidth="1"/>
    <col min="16" max="16" width="14.5" customWidth="1"/>
    <col min="17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4.25" thickBot="1" x14ac:dyDescent="0.2">
      <c r="A1" s="23" t="s">
        <v>51</v>
      </c>
      <c r="C1" s="6">
        <f>設定!B3</f>
        <v>2016</v>
      </c>
      <c r="D1" s="4">
        <f>設定!I10</f>
        <v>9</v>
      </c>
      <c r="E1" s="4"/>
      <c r="F1" s="130">
        <f>設定!B1</f>
        <v>0</v>
      </c>
      <c r="G1" s="130"/>
      <c r="H1">
        <f>設定!B2</f>
        <v>0</v>
      </c>
      <c r="J1" t="s">
        <v>61</v>
      </c>
      <c r="L1" s="6">
        <f>C1</f>
        <v>2016</v>
      </c>
      <c r="M1" s="33"/>
      <c r="N1" s="4">
        <f>D1</f>
        <v>9</v>
      </c>
      <c r="O1" s="131">
        <f>F1</f>
        <v>0</v>
      </c>
      <c r="P1" s="131"/>
      <c r="Q1">
        <f>H1</f>
        <v>0</v>
      </c>
      <c r="U1" t="s">
        <v>77</v>
      </c>
      <c r="Y1" t="s">
        <v>100</v>
      </c>
    </row>
    <row r="2" spans="1:40" x14ac:dyDescent="0.15">
      <c r="A2" s="20" t="s">
        <v>52</v>
      </c>
      <c r="B2" s="21" t="s">
        <v>53</v>
      </c>
      <c r="C2" s="21" t="s">
        <v>55</v>
      </c>
      <c r="D2" s="21" t="s">
        <v>54</v>
      </c>
      <c r="E2" s="21" t="s">
        <v>103</v>
      </c>
      <c r="F2" s="21" t="s">
        <v>57</v>
      </c>
      <c r="G2" s="21" t="s">
        <v>58</v>
      </c>
      <c r="H2" s="22" t="s">
        <v>59</v>
      </c>
      <c r="J2" s="123" t="s">
        <v>4</v>
      </c>
      <c r="K2" s="124"/>
      <c r="L2" s="125"/>
      <c r="M2" s="34"/>
      <c r="N2" s="126" t="s">
        <v>62</v>
      </c>
      <c r="O2" s="127"/>
      <c r="P2" s="127"/>
      <c r="Q2" s="128"/>
      <c r="U2" s="52" t="s">
        <v>55</v>
      </c>
      <c r="V2" s="53" t="s">
        <v>78</v>
      </c>
      <c r="W2" s="54" t="s">
        <v>79</v>
      </c>
      <c r="Y2" t="s">
        <v>102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x14ac:dyDescent="0.15">
      <c r="A3" s="11" t="str">
        <f>IF(B3="","",COUNTA($B$3:B3))</f>
        <v/>
      </c>
      <c r="B3" s="24"/>
      <c r="C3" s="88" t="s">
        <v>101</v>
      </c>
      <c r="D3" s="89" t="s">
        <v>125</v>
      </c>
      <c r="E3" s="89"/>
      <c r="F3" s="90">
        <f>'8月'!H60</f>
        <v>0</v>
      </c>
      <c r="G3" s="90"/>
      <c r="H3" s="28" t="str">
        <f>IF(B3="","",SUM(F3-G3))</f>
        <v/>
      </c>
      <c r="J3" s="132" t="s">
        <v>55</v>
      </c>
      <c r="K3" s="133"/>
      <c r="L3" s="32" t="s">
        <v>56</v>
      </c>
      <c r="M3" s="35"/>
      <c r="N3" s="132" t="s">
        <v>55</v>
      </c>
      <c r="O3" s="133"/>
      <c r="P3" s="133"/>
      <c r="Q3" s="32" t="s">
        <v>56</v>
      </c>
      <c r="U3" s="11" t="s">
        <v>27</v>
      </c>
      <c r="V3" s="1">
        <v>0.1</v>
      </c>
      <c r="W3" s="12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x14ac:dyDescent="0.15">
      <c r="A4" s="11" t="str">
        <f>IF(B4="","",COUNTA($B$3:B4))</f>
        <v/>
      </c>
      <c r="B4" s="24"/>
      <c r="C4" s="25"/>
      <c r="D4" s="3"/>
      <c r="E4" s="3"/>
      <c r="F4" s="26"/>
      <c r="G4" s="26"/>
      <c r="H4" s="28" t="str">
        <f>IF(B4="","",SUM(H3+F4-G4))</f>
        <v/>
      </c>
      <c r="J4" s="115" t="s">
        <v>63</v>
      </c>
      <c r="K4" s="1" t="str">
        <f>設定!H1</f>
        <v>月定（什一）献金</v>
      </c>
      <c r="L4" s="12">
        <f>SUMIF(C$3:C$59,K4,F$3:F$59)</f>
        <v>0</v>
      </c>
      <c r="M4" s="36"/>
      <c r="N4" s="115" t="s">
        <v>67</v>
      </c>
      <c r="O4" s="1" t="str">
        <f>設定!H10</f>
        <v>給与費</v>
      </c>
      <c r="P4" s="1"/>
      <c r="Q4" s="12">
        <f t="shared" ref="Q4:Q14" si="8">SUMIF(C$3:C$59,O4,G$3:G$59)</f>
        <v>0</v>
      </c>
      <c r="R4" s="8">
        <f>SUM(L30:L32)</f>
        <v>0</v>
      </c>
      <c r="S4" t="s">
        <v>76</v>
      </c>
      <c r="U4" s="11" t="s">
        <v>28</v>
      </c>
      <c r="V4" s="1">
        <v>0.01</v>
      </c>
      <c r="W4" s="12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4.25" thickBot="1" x14ac:dyDescent="0.2">
      <c r="A5" s="11" t="str">
        <f>IF(B5="","",COUNTA($B$3:B5))</f>
        <v/>
      </c>
      <c r="B5" s="24"/>
      <c r="C5" s="25"/>
      <c r="D5" s="3"/>
      <c r="E5" s="3"/>
      <c r="F5" s="26"/>
      <c r="G5" s="26"/>
      <c r="H5" s="28" t="str">
        <f t="shared" ref="H5:H59" si="9">IF(B5="","",SUM(H4+F5-G5))</f>
        <v/>
      </c>
      <c r="J5" s="115"/>
      <c r="K5" s="1" t="str">
        <f>設定!H2</f>
        <v>礼拝（感謝）献金</v>
      </c>
      <c r="L5" s="12">
        <f t="shared" ref="L5:L16" si="10">SUMIF(C$3:C$59,K5,F$3:F$59)</f>
        <v>0</v>
      </c>
      <c r="M5" s="36"/>
      <c r="N5" s="115"/>
      <c r="O5" s="1" t="str">
        <f>設定!H11</f>
        <v>その他謝儀</v>
      </c>
      <c r="P5" s="1"/>
      <c r="Q5" s="12">
        <f t="shared" si="8"/>
        <v>0</v>
      </c>
      <c r="U5" s="13" t="s">
        <v>29</v>
      </c>
      <c r="V5" s="14">
        <v>0.02</v>
      </c>
      <c r="W5" s="15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4.25" thickBot="1" x14ac:dyDescent="0.2">
      <c r="A6" s="11" t="str">
        <f>IF(B6="","",COUNTA($B$3:B6))</f>
        <v/>
      </c>
      <c r="B6" s="24"/>
      <c r="C6" s="25"/>
      <c r="D6" s="3"/>
      <c r="E6" s="3"/>
      <c r="F6" s="26"/>
      <c r="G6" s="26"/>
      <c r="H6" s="28" t="str">
        <f t="shared" si="9"/>
        <v/>
      </c>
      <c r="J6" s="115"/>
      <c r="K6" s="1"/>
      <c r="L6" s="12">
        <f t="shared" si="10"/>
        <v>0</v>
      </c>
      <c r="M6" s="36"/>
      <c r="N6" s="115"/>
      <c r="O6" s="1" t="str">
        <f>設定!H12</f>
        <v>社会保険料</v>
      </c>
      <c r="P6" s="1"/>
      <c r="Q6" s="12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x14ac:dyDescent="0.15">
      <c r="A7" s="11" t="str">
        <f>IF(B7="","",COUNTA($B$3:B7))</f>
        <v/>
      </c>
      <c r="B7" s="24"/>
      <c r="C7" s="25"/>
      <c r="D7" s="3"/>
      <c r="E7" s="3"/>
      <c r="F7" s="26"/>
      <c r="G7" s="26"/>
      <c r="H7" s="28" t="str">
        <f t="shared" si="9"/>
        <v/>
      </c>
      <c r="J7" s="115" t="s">
        <v>10</v>
      </c>
      <c r="K7" s="1" t="str">
        <f>設定!H3</f>
        <v>会堂献金</v>
      </c>
      <c r="L7" s="12">
        <f t="shared" si="10"/>
        <v>0</v>
      </c>
      <c r="M7" s="36"/>
      <c r="N7" s="115" t="s">
        <v>68</v>
      </c>
      <c r="O7" s="1" t="str">
        <f>設定!H13</f>
        <v>特別集会費</v>
      </c>
      <c r="P7" s="1"/>
      <c r="Q7" s="12">
        <f t="shared" si="8"/>
        <v>0</v>
      </c>
      <c r="U7" s="20" t="s">
        <v>102</v>
      </c>
      <c r="V7" s="21" t="s">
        <v>54</v>
      </c>
      <c r="W7" s="22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x14ac:dyDescent="0.15">
      <c r="A8" s="11" t="str">
        <f>IF(B8="","",COUNTA($B$3:B8))</f>
        <v/>
      </c>
      <c r="B8" s="24"/>
      <c r="C8" s="25"/>
      <c r="D8" s="3"/>
      <c r="E8" s="3"/>
      <c r="F8" s="26"/>
      <c r="G8" s="26"/>
      <c r="H8" s="28" t="str">
        <f t="shared" si="9"/>
        <v/>
      </c>
      <c r="J8" s="115"/>
      <c r="K8" s="1" t="str">
        <f>設定!H4</f>
        <v>特別献金</v>
      </c>
      <c r="L8" s="12">
        <f t="shared" si="10"/>
        <v>0</v>
      </c>
      <c r="M8" s="36"/>
      <c r="N8" s="115"/>
      <c r="O8" s="1" t="str">
        <f>設定!H14</f>
        <v>伝道教化費</v>
      </c>
      <c r="P8" s="1"/>
      <c r="Q8" s="12">
        <f t="shared" si="8"/>
        <v>0</v>
      </c>
      <c r="U8" s="11">
        <v>1</v>
      </c>
      <c r="V8" s="45" t="str">
        <f t="shared" ref="V8:W12" si="11">IF($U8&gt;MAX($Z$3:$Z$59),"",INDEX($B$3:$G$59,MATCH($U8,$Z$3:$Z$59,0),MATCH(V$7,$B$2:$G$2,0)))</f>
        <v/>
      </c>
      <c r="W8" s="12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x14ac:dyDescent="0.15">
      <c r="A9" s="11" t="str">
        <f>IF(B9="","",COUNTA($B$3:B9))</f>
        <v/>
      </c>
      <c r="B9" s="24"/>
      <c r="C9" s="25"/>
      <c r="D9" s="3"/>
      <c r="E9" s="3"/>
      <c r="F9" s="26"/>
      <c r="G9" s="26"/>
      <c r="H9" s="28" t="str">
        <f t="shared" si="9"/>
        <v/>
      </c>
      <c r="J9" s="115"/>
      <c r="K9" s="1" t="str">
        <f>設定!H5</f>
        <v>本部指定献金</v>
      </c>
      <c r="L9" s="12">
        <f t="shared" si="10"/>
        <v>0</v>
      </c>
      <c r="M9" s="36"/>
      <c r="N9" s="115"/>
      <c r="O9" s="1" t="str">
        <f>設定!H15</f>
        <v>礼典集会費</v>
      </c>
      <c r="P9" s="1"/>
      <c r="Q9" s="12">
        <f t="shared" si="8"/>
        <v>0</v>
      </c>
      <c r="U9" s="11">
        <v>2</v>
      </c>
      <c r="V9" s="45" t="str">
        <f t="shared" si="11"/>
        <v/>
      </c>
      <c r="W9" s="12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x14ac:dyDescent="0.15">
      <c r="A10" s="11" t="str">
        <f>IF(B10="","",COUNTA($B$3:B10))</f>
        <v/>
      </c>
      <c r="B10" s="24"/>
      <c r="C10" s="25"/>
      <c r="D10" s="3"/>
      <c r="E10" s="3"/>
      <c r="F10" s="26"/>
      <c r="G10" s="26"/>
      <c r="H10" s="28" t="str">
        <f t="shared" si="9"/>
        <v/>
      </c>
      <c r="J10" s="115"/>
      <c r="K10" s="1" t="str">
        <f>設定!H6</f>
        <v>その他指定献金</v>
      </c>
      <c r="L10" s="12">
        <f t="shared" si="10"/>
        <v>0</v>
      </c>
      <c r="M10" s="36"/>
      <c r="N10" s="115"/>
      <c r="O10" s="1" t="str">
        <f>設定!H16</f>
        <v>牧会活動費</v>
      </c>
      <c r="P10" s="1"/>
      <c r="Q10" s="12">
        <f t="shared" si="8"/>
        <v>0</v>
      </c>
      <c r="U10" s="11">
        <v>3</v>
      </c>
      <c r="V10" s="45" t="str">
        <f t="shared" si="11"/>
        <v/>
      </c>
      <c r="W10" s="12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x14ac:dyDescent="0.15">
      <c r="A11" s="11" t="str">
        <f>IF(B11="","",COUNTA($B$3:B11))</f>
        <v/>
      </c>
      <c r="B11" s="24"/>
      <c r="C11" s="25"/>
      <c r="D11" s="3"/>
      <c r="E11" s="3"/>
      <c r="F11" s="26"/>
      <c r="G11" s="26"/>
      <c r="H11" s="28" t="str">
        <f t="shared" si="9"/>
        <v/>
      </c>
      <c r="J11" s="115"/>
      <c r="K11" s="1"/>
      <c r="L11" s="12">
        <f t="shared" si="10"/>
        <v>0</v>
      </c>
      <c r="M11" s="36"/>
      <c r="N11" s="115"/>
      <c r="O11" s="1" t="str">
        <f>設定!H17</f>
        <v>教会学校費</v>
      </c>
      <c r="P11" s="1"/>
      <c r="Q11" s="12">
        <f t="shared" si="8"/>
        <v>0</v>
      </c>
      <c r="U11" s="11">
        <v>4</v>
      </c>
      <c r="V11" s="45" t="str">
        <f t="shared" si="11"/>
        <v/>
      </c>
      <c r="W11" s="12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4.25" thickBot="1" x14ac:dyDescent="0.2">
      <c r="A12" s="11" t="str">
        <f>IF(B12="","",COUNTA($B$3:B12))</f>
        <v/>
      </c>
      <c r="B12" s="24"/>
      <c r="C12" s="25"/>
      <c r="D12" s="3"/>
      <c r="E12" s="3"/>
      <c r="F12" s="26"/>
      <c r="G12" s="26"/>
      <c r="H12" s="28" t="str">
        <f t="shared" si="9"/>
        <v/>
      </c>
      <c r="J12" s="115" t="s">
        <v>64</v>
      </c>
      <c r="K12" s="1" t="str">
        <f>設定!H7</f>
        <v>教会援助金</v>
      </c>
      <c r="L12" s="12">
        <f t="shared" si="10"/>
        <v>0</v>
      </c>
      <c r="M12" s="36"/>
      <c r="N12" s="115"/>
      <c r="O12" s="1" t="str">
        <f>設定!H18</f>
        <v>図書研修費</v>
      </c>
      <c r="P12" s="1"/>
      <c r="Q12" s="12">
        <f t="shared" si="8"/>
        <v>0</v>
      </c>
      <c r="U12" s="13">
        <v>5</v>
      </c>
      <c r="V12" s="47" t="str">
        <f t="shared" si="11"/>
        <v/>
      </c>
      <c r="W12" s="15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x14ac:dyDescent="0.15">
      <c r="A13" s="11" t="str">
        <f>IF(B13="","",COUNTA($B$3:B13))</f>
        <v/>
      </c>
      <c r="B13" s="24"/>
      <c r="C13" s="25"/>
      <c r="D13" s="3"/>
      <c r="E13" s="3"/>
      <c r="F13" s="26"/>
      <c r="G13" s="26"/>
      <c r="H13" s="28" t="str">
        <f t="shared" si="9"/>
        <v/>
      </c>
      <c r="J13" s="115"/>
      <c r="K13" s="1" t="str">
        <f>設定!H8</f>
        <v>雑収入</v>
      </c>
      <c r="L13" s="12">
        <f t="shared" si="10"/>
        <v>0</v>
      </c>
      <c r="M13" s="36"/>
      <c r="N13" s="115"/>
      <c r="O13" s="1" t="str">
        <f>設定!H19</f>
        <v>交通費</v>
      </c>
      <c r="P13" s="1"/>
      <c r="Q13" s="12">
        <f t="shared" si="8"/>
        <v>0</v>
      </c>
      <c r="U13" s="20" t="s">
        <v>12</v>
      </c>
      <c r="V13" s="21" t="s">
        <v>54</v>
      </c>
      <c r="W13" s="22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x14ac:dyDescent="0.15">
      <c r="A14" s="11" t="str">
        <f>IF(B14="","",COUNTA($B$3:B14))</f>
        <v/>
      </c>
      <c r="B14" s="24"/>
      <c r="C14" s="25"/>
      <c r="D14" s="3"/>
      <c r="E14" s="3"/>
      <c r="F14" s="26"/>
      <c r="G14" s="26"/>
      <c r="H14" s="28" t="str">
        <f t="shared" si="9"/>
        <v/>
      </c>
      <c r="J14" s="115"/>
      <c r="K14" s="1"/>
      <c r="L14" s="12">
        <f t="shared" si="10"/>
        <v>0</v>
      </c>
      <c r="M14" s="36"/>
      <c r="N14" s="115"/>
      <c r="O14" s="1" t="str">
        <f>設定!H20</f>
        <v>通信費</v>
      </c>
      <c r="P14" s="1"/>
      <c r="Q14" s="12">
        <f t="shared" si="8"/>
        <v>0</v>
      </c>
      <c r="U14" s="11">
        <v>1</v>
      </c>
      <c r="V14" s="46" t="str">
        <f t="shared" ref="V14:W18" si="12">IF($U14&gt;MAX($AB$3:$AB$59),"",INDEX($B$3:$G$59,MATCH($U14,$AB$3:$AB$59,0),MATCH(V$13,$B$2:$G$2,0)))</f>
        <v/>
      </c>
      <c r="W14" s="12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x14ac:dyDescent="0.15">
      <c r="A15" s="11" t="str">
        <f>IF(B15="","",COUNTA($B$3:B15))</f>
        <v/>
      </c>
      <c r="B15" s="24"/>
      <c r="C15" s="25"/>
      <c r="D15" s="3"/>
      <c r="E15" s="3"/>
      <c r="F15" s="26"/>
      <c r="G15" s="26"/>
      <c r="H15" s="28" t="str">
        <f t="shared" si="9"/>
        <v/>
      </c>
      <c r="J15" s="115" t="s">
        <v>15</v>
      </c>
      <c r="K15" s="1" t="str">
        <f>設定!H9</f>
        <v>借入金</v>
      </c>
      <c r="L15" s="12">
        <f t="shared" si="10"/>
        <v>0</v>
      </c>
      <c r="M15" s="36"/>
      <c r="N15" s="115" t="s">
        <v>69</v>
      </c>
      <c r="O15" s="129" t="s">
        <v>66</v>
      </c>
      <c r="P15" s="1" t="str">
        <f>設定!H21</f>
        <v>本部什一献金</v>
      </c>
      <c r="Q15" s="12">
        <f t="shared" ref="Q15:Q20" si="13">SUMIF(C$3:C$59,P15,G$3:G$59)</f>
        <v>0</v>
      </c>
      <c r="U15" s="11">
        <v>2</v>
      </c>
      <c r="V15" s="46" t="str">
        <f t="shared" si="12"/>
        <v/>
      </c>
      <c r="W15" s="12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x14ac:dyDescent="0.15">
      <c r="A16" s="11" t="str">
        <f>IF(B16="","",COUNTA($B$3:B16))</f>
        <v/>
      </c>
      <c r="B16" s="24"/>
      <c r="C16" s="25"/>
      <c r="D16" s="3"/>
      <c r="E16" s="3"/>
      <c r="F16" s="26"/>
      <c r="G16" s="26"/>
      <c r="H16" s="28" t="str">
        <f t="shared" si="9"/>
        <v/>
      </c>
      <c r="J16" s="115"/>
      <c r="K16" s="1"/>
      <c r="L16" s="12">
        <f t="shared" si="10"/>
        <v>0</v>
      </c>
      <c r="M16" s="36"/>
      <c r="N16" s="115"/>
      <c r="O16" s="129"/>
      <c r="P16" s="1" t="str">
        <f>設定!H22</f>
        <v>厚生福祉献金</v>
      </c>
      <c r="Q16" s="12">
        <f t="shared" si="13"/>
        <v>0</v>
      </c>
      <c r="U16" s="11">
        <v>3</v>
      </c>
      <c r="V16" s="46" t="str">
        <f t="shared" si="12"/>
        <v/>
      </c>
      <c r="W16" s="12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4.25" thickBot="1" x14ac:dyDescent="0.2">
      <c r="A17" s="11" t="str">
        <f>IF(B17="","",COUNTA($B$3:B17))</f>
        <v/>
      </c>
      <c r="B17" s="24"/>
      <c r="C17" s="25"/>
      <c r="D17" s="3"/>
      <c r="E17" s="3"/>
      <c r="F17" s="26"/>
      <c r="G17" s="26"/>
      <c r="H17" s="28" t="str">
        <f t="shared" si="9"/>
        <v/>
      </c>
      <c r="J17" s="122" t="s">
        <v>65</v>
      </c>
      <c r="K17" s="120"/>
      <c r="L17" s="15">
        <f>SUM(L4:L16)</f>
        <v>0</v>
      </c>
      <c r="M17" s="36"/>
      <c r="N17" s="115"/>
      <c r="O17" s="129"/>
      <c r="P17" s="1" t="str">
        <f>設定!H23</f>
        <v>退職積立献金</v>
      </c>
      <c r="Q17" s="12">
        <f t="shared" si="13"/>
        <v>0</v>
      </c>
      <c r="U17" s="11">
        <v>4</v>
      </c>
      <c r="V17" s="46" t="str">
        <f t="shared" si="12"/>
        <v/>
      </c>
      <c r="W17" s="12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4.25" thickBot="1" x14ac:dyDescent="0.2">
      <c r="A18" s="11" t="str">
        <f>IF(B18="","",COUNTA($B$3:B18))</f>
        <v/>
      </c>
      <c r="B18" s="24"/>
      <c r="C18" s="25"/>
      <c r="D18" s="3"/>
      <c r="E18" s="3"/>
      <c r="F18" s="26"/>
      <c r="G18" s="26"/>
      <c r="H18" s="28" t="str">
        <f t="shared" si="9"/>
        <v/>
      </c>
      <c r="N18" s="115"/>
      <c r="O18" s="129"/>
      <c r="P18" s="1" t="str">
        <f>設定!H24</f>
        <v>海外宣教献金</v>
      </c>
      <c r="Q18" s="12">
        <f t="shared" si="13"/>
        <v>0</v>
      </c>
      <c r="U18" s="49">
        <v>5</v>
      </c>
      <c r="V18" s="50" t="str">
        <f t="shared" si="12"/>
        <v/>
      </c>
      <c r="W18" s="51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4.25" thickBot="1" x14ac:dyDescent="0.2">
      <c r="A19" s="11" t="str">
        <f>IF(B19="","",COUNTA($B$3:B19))</f>
        <v/>
      </c>
      <c r="B19" s="24"/>
      <c r="C19" s="25"/>
      <c r="D19" s="3"/>
      <c r="E19" s="3"/>
      <c r="F19" s="26"/>
      <c r="G19" s="26"/>
      <c r="H19" s="28" t="str">
        <f t="shared" si="9"/>
        <v/>
      </c>
      <c r="J19" t="s">
        <v>74</v>
      </c>
      <c r="N19" s="115"/>
      <c r="O19" s="129"/>
      <c r="P19" s="1" t="str">
        <f>設定!H25</f>
        <v>国内宣教献金</v>
      </c>
      <c r="Q19" s="12">
        <f t="shared" si="13"/>
        <v>0</v>
      </c>
      <c r="U19" s="20" t="s">
        <v>14</v>
      </c>
      <c r="V19" s="21" t="s">
        <v>54</v>
      </c>
      <c r="W19" s="22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x14ac:dyDescent="0.15">
      <c r="A20" s="11" t="str">
        <f>IF(B20="","",COUNTA($B$3:B20))</f>
        <v/>
      </c>
      <c r="B20" s="24"/>
      <c r="C20" s="25"/>
      <c r="D20" s="3"/>
      <c r="E20" s="3"/>
      <c r="F20" s="26"/>
      <c r="G20" s="26"/>
      <c r="H20" s="28" t="str">
        <f t="shared" si="9"/>
        <v/>
      </c>
      <c r="J20" s="39">
        <v>1</v>
      </c>
      <c r="K20" s="85" t="str">
        <f>V8</f>
        <v/>
      </c>
      <c r="L20" s="30" t="str">
        <f>W8</f>
        <v/>
      </c>
      <c r="M20" s="38"/>
      <c r="N20" s="115"/>
      <c r="O20" s="129"/>
      <c r="P20" s="1" t="str">
        <f>設定!H26</f>
        <v>本部その他献金</v>
      </c>
      <c r="Q20" s="12">
        <f t="shared" si="13"/>
        <v>0</v>
      </c>
      <c r="R20" s="8">
        <f>SUM(L20:L22)</f>
        <v>0</v>
      </c>
      <c r="S20" t="s">
        <v>76</v>
      </c>
      <c r="U20" s="11">
        <v>1</v>
      </c>
      <c r="V20" s="46" t="str">
        <f>IF($U20&gt;MAX($AD$3:$AD$59),"",INDEX($B$3:$G$59,MATCH($U20,$AD$3:$AD$59,0),MATCH(V$19,$B$2:$G$2,0)))</f>
        <v/>
      </c>
      <c r="W20" s="12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x14ac:dyDescent="0.15">
      <c r="A21" s="11" t="str">
        <f>IF(B21="","",COUNTA($B$3:B21))</f>
        <v/>
      </c>
      <c r="B21" s="24"/>
      <c r="C21" s="25"/>
      <c r="D21" s="3"/>
      <c r="E21" s="3"/>
      <c r="F21" s="26"/>
      <c r="G21" s="26"/>
      <c r="H21" s="28" t="str">
        <f t="shared" si="9"/>
        <v/>
      </c>
      <c r="J21" s="41">
        <v>2</v>
      </c>
      <c r="K21" s="86" t="str">
        <f t="shared" ref="K21:L22" si="14">V9</f>
        <v/>
      </c>
      <c r="L21" s="27" t="str">
        <f t="shared" si="14"/>
        <v/>
      </c>
      <c r="M21" s="38"/>
      <c r="N21" s="115"/>
      <c r="O21" s="1" t="str">
        <f>設定!H27</f>
        <v>その他協力献金</v>
      </c>
      <c r="P21" s="1"/>
      <c r="Q21" s="12">
        <f t="shared" ref="Q21:Q36" si="15">SUMIF(C$3:C$59,O21,G$3:G$59)</f>
        <v>0</v>
      </c>
      <c r="R21" s="8">
        <f>SUM(L25:L27)</f>
        <v>0</v>
      </c>
      <c r="S21" t="s">
        <v>76</v>
      </c>
      <c r="U21" s="11">
        <v>2</v>
      </c>
      <c r="V21" s="46" t="str">
        <f t="shared" ref="V21:W23" si="16">IF($U21&gt;MAX($AD$3:$AD$59),"",INDEX($B$3:$G$59,MATCH($U21,$AD$3:$AD$59,0),MATCH(V$19,$B$2:$G$2,0)))</f>
        <v/>
      </c>
      <c r="W21" s="12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4.25" thickBot="1" x14ac:dyDescent="0.2">
      <c r="A22" s="11" t="str">
        <f>IF(B22="","",COUNTA($B$3:B22))</f>
        <v/>
      </c>
      <c r="B22" s="24"/>
      <c r="C22" s="25"/>
      <c r="D22" s="3"/>
      <c r="E22" s="3"/>
      <c r="F22" s="26"/>
      <c r="G22" s="26"/>
      <c r="H22" s="28" t="str">
        <f t="shared" si="9"/>
        <v/>
      </c>
      <c r="J22" s="43">
        <v>3</v>
      </c>
      <c r="K22" s="87" t="str">
        <f t="shared" si="14"/>
        <v/>
      </c>
      <c r="L22" s="31" t="str">
        <f t="shared" si="14"/>
        <v/>
      </c>
      <c r="M22" s="38"/>
      <c r="N22" s="115" t="s">
        <v>70</v>
      </c>
      <c r="O22" s="1" t="str">
        <f>設定!H28</f>
        <v>修繕管理費</v>
      </c>
      <c r="P22" s="1"/>
      <c r="Q22" s="12">
        <f t="shared" si="15"/>
        <v>0</v>
      </c>
      <c r="U22" s="11">
        <v>3</v>
      </c>
      <c r="V22" s="46" t="str">
        <f t="shared" si="16"/>
        <v/>
      </c>
      <c r="W22" s="12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4.25" thickBot="1" x14ac:dyDescent="0.2">
      <c r="A23" s="11" t="str">
        <f>IF(B23="","",COUNTA($B$3:B23))</f>
        <v/>
      </c>
      <c r="B23" s="24"/>
      <c r="C23" s="25"/>
      <c r="D23" s="3"/>
      <c r="E23" s="3"/>
      <c r="F23" s="26"/>
      <c r="G23" s="26"/>
      <c r="H23" s="28" t="str">
        <f t="shared" si="9"/>
        <v/>
      </c>
      <c r="N23" s="115"/>
      <c r="O23" s="1" t="str">
        <f>設定!H29</f>
        <v>租税保険料</v>
      </c>
      <c r="P23" s="1"/>
      <c r="Q23" s="12">
        <f t="shared" si="15"/>
        <v>0</v>
      </c>
      <c r="U23" s="49">
        <v>4</v>
      </c>
      <c r="V23" s="50" t="str">
        <f t="shared" si="16"/>
        <v/>
      </c>
      <c r="W23" s="51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4.25" thickBot="1" x14ac:dyDescent="0.2">
      <c r="A24" s="11" t="str">
        <f>IF(B24="","",COUNTA($B$3:B24))</f>
        <v/>
      </c>
      <c r="B24" s="24"/>
      <c r="C24" s="25"/>
      <c r="D24" s="3"/>
      <c r="E24" s="3"/>
      <c r="F24" s="26"/>
      <c r="G24" s="26"/>
      <c r="H24" s="28" t="str">
        <f t="shared" si="9"/>
        <v/>
      </c>
      <c r="J24" t="s">
        <v>75</v>
      </c>
      <c r="N24" s="115"/>
      <c r="O24" s="1" t="str">
        <f>設定!H30</f>
        <v>借地借家料</v>
      </c>
      <c r="P24" s="1"/>
      <c r="Q24" s="12">
        <f t="shared" si="15"/>
        <v>0</v>
      </c>
      <c r="U24" s="52" t="s">
        <v>17</v>
      </c>
      <c r="V24" s="53" t="s">
        <v>54</v>
      </c>
      <c r="W24" s="54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x14ac:dyDescent="0.15">
      <c r="A25" s="11" t="str">
        <f>IF(B25="","",COUNTA($B$3:B25))</f>
        <v/>
      </c>
      <c r="B25" s="24"/>
      <c r="C25" s="25"/>
      <c r="D25" s="3"/>
      <c r="E25" s="3"/>
      <c r="F25" s="26"/>
      <c r="G25" s="26"/>
      <c r="H25" s="28" t="str">
        <f t="shared" si="9"/>
        <v/>
      </c>
      <c r="J25" s="39">
        <v>1</v>
      </c>
      <c r="K25" s="40" t="str">
        <f>V14</f>
        <v/>
      </c>
      <c r="L25" s="30" t="str">
        <f>W14</f>
        <v/>
      </c>
      <c r="M25" s="38"/>
      <c r="N25" s="115"/>
      <c r="O25" s="1" t="str">
        <f>設定!H31</f>
        <v>事務費</v>
      </c>
      <c r="P25" s="1"/>
      <c r="Q25" s="12">
        <f t="shared" si="15"/>
        <v>0</v>
      </c>
      <c r="U25" s="11">
        <v>1</v>
      </c>
      <c r="V25" s="46" t="str">
        <f>IF($U25&gt;MAX($AF$3:$AF$59),"",INDEX($B$3:$G$59,MATCH($U25,$AF$3:$AF$59,0),MATCH(V$24,$B$2:$G$2,0)))</f>
        <v/>
      </c>
      <c r="W25" s="12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x14ac:dyDescent="0.15">
      <c r="A26" s="11" t="str">
        <f>IF(B26="","",COUNTA($B$3:B26))</f>
        <v/>
      </c>
      <c r="B26" s="24"/>
      <c r="C26" s="25"/>
      <c r="D26" s="3"/>
      <c r="E26" s="3"/>
      <c r="F26" s="26"/>
      <c r="G26" s="26"/>
      <c r="H26" s="28" t="str">
        <f t="shared" si="9"/>
        <v/>
      </c>
      <c r="J26" s="41">
        <v>2</v>
      </c>
      <c r="K26" s="42" t="str">
        <f t="shared" ref="K26:L27" si="17">V15</f>
        <v/>
      </c>
      <c r="L26" s="27" t="str">
        <f t="shared" si="17"/>
        <v/>
      </c>
      <c r="M26" s="38"/>
      <c r="N26" s="115"/>
      <c r="O26" s="1" t="str">
        <f>設定!H32</f>
        <v>光熱水費</v>
      </c>
      <c r="P26" s="1"/>
      <c r="Q26" s="12">
        <f t="shared" si="15"/>
        <v>0</v>
      </c>
      <c r="U26" s="11">
        <v>2</v>
      </c>
      <c r="V26" s="46" t="str">
        <f t="shared" ref="V26:W28" si="18">IF($U26&gt;MAX($AF$3:$AF$59),"",INDEX($B$3:$G$59,MATCH($U26,$AF$3:$AF$59,0),MATCH(V$24,$B$2:$G$2,0)))</f>
        <v/>
      </c>
      <c r="W26" s="12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4.25" thickBot="1" x14ac:dyDescent="0.2">
      <c r="A27" s="11" t="str">
        <f>IF(B27="","",COUNTA($B$3:B27))</f>
        <v/>
      </c>
      <c r="B27" s="24"/>
      <c r="C27" s="25"/>
      <c r="D27" s="3"/>
      <c r="E27" s="3"/>
      <c r="F27" s="26"/>
      <c r="G27" s="26"/>
      <c r="H27" s="28" t="str">
        <f t="shared" si="9"/>
        <v/>
      </c>
      <c r="J27" s="43">
        <v>3</v>
      </c>
      <c r="K27" s="44" t="str">
        <f t="shared" si="17"/>
        <v/>
      </c>
      <c r="L27" s="31" t="str">
        <f t="shared" si="17"/>
        <v/>
      </c>
      <c r="M27" s="38"/>
      <c r="N27" s="115"/>
      <c r="O27" s="1" t="str">
        <f>設定!H33</f>
        <v>備品費</v>
      </c>
      <c r="P27" s="1"/>
      <c r="Q27" s="12">
        <f t="shared" si="15"/>
        <v>0</v>
      </c>
      <c r="U27" s="11">
        <v>3</v>
      </c>
      <c r="V27" s="46" t="str">
        <f t="shared" si="18"/>
        <v/>
      </c>
      <c r="W27" s="12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4.25" thickBot="1" x14ac:dyDescent="0.2">
      <c r="A28" s="11" t="str">
        <f>IF(B28="","",COUNTA($B$3:B28))</f>
        <v/>
      </c>
      <c r="B28" s="24"/>
      <c r="C28" s="25"/>
      <c r="D28" s="3"/>
      <c r="E28" s="3"/>
      <c r="F28" s="26"/>
      <c r="G28" s="26"/>
      <c r="H28" s="28" t="str">
        <f t="shared" si="9"/>
        <v/>
      </c>
      <c r="N28" s="115"/>
      <c r="O28" s="1" t="str">
        <f>設定!H34</f>
        <v>慶弔費</v>
      </c>
      <c r="P28" s="1"/>
      <c r="Q28" s="12">
        <f t="shared" si="15"/>
        <v>0</v>
      </c>
      <c r="U28" s="49">
        <v>4</v>
      </c>
      <c r="V28" s="50" t="str">
        <f t="shared" si="18"/>
        <v/>
      </c>
      <c r="W28" s="51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4.25" thickBot="1" x14ac:dyDescent="0.2">
      <c r="A29" s="11" t="str">
        <f>IF(B29="","",COUNTA($B$3:B29))</f>
        <v/>
      </c>
      <c r="B29" s="24"/>
      <c r="C29" s="25"/>
      <c r="D29" s="3"/>
      <c r="E29" s="3"/>
      <c r="F29" s="26"/>
      <c r="G29" s="26"/>
      <c r="H29" s="28" t="str">
        <f t="shared" si="9"/>
        <v/>
      </c>
      <c r="J29" t="s">
        <v>67</v>
      </c>
      <c r="N29" s="115"/>
      <c r="O29" s="1" t="str">
        <f>設定!H35</f>
        <v>接待費</v>
      </c>
      <c r="P29" s="1"/>
      <c r="Q29" s="12">
        <f t="shared" si="15"/>
        <v>0</v>
      </c>
      <c r="U29" s="52" t="s">
        <v>33</v>
      </c>
      <c r="V29" s="53" t="s">
        <v>54</v>
      </c>
      <c r="W29" s="54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x14ac:dyDescent="0.15">
      <c r="A30" s="11" t="str">
        <f>IF(B30="","",COUNTA($B$3:B30))</f>
        <v/>
      </c>
      <c r="B30" s="24"/>
      <c r="C30" s="25"/>
      <c r="D30" s="3"/>
      <c r="E30" s="3"/>
      <c r="F30" s="26"/>
      <c r="G30" s="26"/>
      <c r="H30" s="28" t="str">
        <f t="shared" si="9"/>
        <v/>
      </c>
      <c r="J30" s="39">
        <v>1</v>
      </c>
      <c r="K30" s="40"/>
      <c r="L30" s="30"/>
      <c r="M30" s="38"/>
      <c r="N30" s="115"/>
      <c r="O30" s="1" t="str">
        <f>設定!H36</f>
        <v>諸費</v>
      </c>
      <c r="P30" s="1"/>
      <c r="Q30" s="12">
        <f t="shared" si="15"/>
        <v>0</v>
      </c>
      <c r="U30" s="11">
        <v>1</v>
      </c>
      <c r="V30" s="46" t="str">
        <f>IF($U30&gt;MAX($AH$3:$AH$59),"",INDEX($B$3:$G$59,MATCH($U30,$AH$3:$AH$59,0),MATCH(V$29,$B$2:$G$2,0)))</f>
        <v/>
      </c>
      <c r="W30" s="12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x14ac:dyDescent="0.15">
      <c r="A31" s="11" t="str">
        <f>IF(B31="","",COUNTA($B$3:B31))</f>
        <v/>
      </c>
      <c r="B31" s="24"/>
      <c r="C31" s="25"/>
      <c r="D31" s="3"/>
      <c r="E31" s="3"/>
      <c r="F31" s="26"/>
      <c r="G31" s="26"/>
      <c r="H31" s="28" t="str">
        <f t="shared" si="9"/>
        <v/>
      </c>
      <c r="J31" s="41">
        <v>2</v>
      </c>
      <c r="K31" s="42"/>
      <c r="L31" s="27"/>
      <c r="M31" s="38"/>
      <c r="N31" s="115" t="s">
        <v>44</v>
      </c>
      <c r="O31" s="1" t="str">
        <f>設定!H37</f>
        <v>施設・整備費</v>
      </c>
      <c r="P31" s="1"/>
      <c r="Q31" s="12">
        <f t="shared" si="15"/>
        <v>0</v>
      </c>
      <c r="U31" s="11">
        <v>2</v>
      </c>
      <c r="V31" s="46" t="str">
        <f t="shared" ref="V31:W33" si="19">IF($U31&gt;MAX($AH$3:$AH$59),"",INDEX($B$3:$G$59,MATCH($U31,$AH$3:$AH$59,0),MATCH(V$29,$B$2:$G$2,0)))</f>
        <v/>
      </c>
      <c r="W31" s="12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4.25" thickBot="1" x14ac:dyDescent="0.2">
      <c r="A32" s="11" t="str">
        <f>IF(B32="","",COUNTA($B$3:B32))</f>
        <v/>
      </c>
      <c r="B32" s="24"/>
      <c r="C32" s="25"/>
      <c r="D32" s="3"/>
      <c r="E32" s="3"/>
      <c r="F32" s="26"/>
      <c r="G32" s="26"/>
      <c r="H32" s="28" t="str">
        <f t="shared" si="9"/>
        <v/>
      </c>
      <c r="J32" s="43">
        <v>3</v>
      </c>
      <c r="K32" s="44"/>
      <c r="L32" s="31"/>
      <c r="M32" s="38"/>
      <c r="N32" s="115"/>
      <c r="O32" s="1" t="str">
        <f>設定!H38</f>
        <v>会堂建築費</v>
      </c>
      <c r="P32" s="1"/>
      <c r="Q32" s="12">
        <f t="shared" si="15"/>
        <v>0</v>
      </c>
      <c r="U32" s="11">
        <v>3</v>
      </c>
      <c r="V32" s="46" t="str">
        <f t="shared" si="19"/>
        <v/>
      </c>
      <c r="W32" s="12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4.25" thickBot="1" x14ac:dyDescent="0.2">
      <c r="A33" s="11" t="str">
        <f>IF(B33="","",COUNTA($B$3:B33))</f>
        <v/>
      </c>
      <c r="B33" s="24"/>
      <c r="C33" s="25"/>
      <c r="D33" s="3"/>
      <c r="E33" s="3"/>
      <c r="F33" s="26"/>
      <c r="G33" s="26"/>
      <c r="H33" s="28" t="str">
        <f t="shared" si="9"/>
        <v/>
      </c>
      <c r="N33" s="115" t="s">
        <v>71</v>
      </c>
      <c r="O33" s="1" t="str">
        <f>設定!H39</f>
        <v>会堂返済費</v>
      </c>
      <c r="P33" s="1"/>
      <c r="Q33" s="12">
        <f t="shared" si="15"/>
        <v>0</v>
      </c>
      <c r="U33" s="13">
        <v>4</v>
      </c>
      <c r="V33" s="48" t="str">
        <f t="shared" si="19"/>
        <v/>
      </c>
      <c r="W33" s="15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4.25" thickBot="1" x14ac:dyDescent="0.2">
      <c r="A34" s="11" t="str">
        <f>IF(B34="","",COUNTA($B$3:B34))</f>
        <v/>
      </c>
      <c r="B34" s="24"/>
      <c r="C34" s="25"/>
      <c r="D34" s="3"/>
      <c r="E34" s="3"/>
      <c r="F34" s="26"/>
      <c r="G34" s="26"/>
      <c r="H34" s="28" t="str">
        <f t="shared" si="9"/>
        <v/>
      </c>
      <c r="N34" s="115"/>
      <c r="O34" s="1" t="str">
        <f>設定!H40</f>
        <v>その他返済金</v>
      </c>
      <c r="P34" s="1"/>
      <c r="Q34" s="12">
        <f t="shared" si="15"/>
        <v>0</v>
      </c>
      <c r="U34" s="55" t="s">
        <v>32</v>
      </c>
      <c r="V34" s="56" t="s">
        <v>54</v>
      </c>
      <c r="W34" s="57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x14ac:dyDescent="0.15">
      <c r="A35" s="11" t="str">
        <f>IF(B35="","",COUNTA($B$3:B35))</f>
        <v/>
      </c>
      <c r="B35" s="24"/>
      <c r="C35" s="25"/>
      <c r="D35" s="3"/>
      <c r="E35" s="3"/>
      <c r="F35" s="26"/>
      <c r="G35" s="26"/>
      <c r="H35" s="28" t="str">
        <f t="shared" si="9"/>
        <v/>
      </c>
      <c r="J35" s="76" t="s">
        <v>130</v>
      </c>
      <c r="K35" s="98"/>
      <c r="L35" s="58">
        <f>F3</f>
        <v>0</v>
      </c>
      <c r="N35" s="115" t="s">
        <v>72</v>
      </c>
      <c r="O35" s="1" t="str">
        <f>設定!H41</f>
        <v>会堂積立金</v>
      </c>
      <c r="P35" s="1"/>
      <c r="Q35" s="12">
        <f t="shared" si="15"/>
        <v>0</v>
      </c>
      <c r="U35" s="11">
        <v>1</v>
      </c>
      <c r="V35" s="46" t="str">
        <f>IF($U35&gt;MAX($AJ$3:$AJ$59),"",INDEX($B$3:$G$59,MATCH($U35,$AJ$3:$AJ$59,0),MATCH(V$34,$B$2:$G$2,0)))</f>
        <v/>
      </c>
      <c r="W35" s="12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x14ac:dyDescent="0.15">
      <c r="A36" s="11" t="str">
        <f>IF(B36="","",COUNTA($B$3:B36))</f>
        <v/>
      </c>
      <c r="B36" s="24"/>
      <c r="C36" s="25"/>
      <c r="D36" s="3"/>
      <c r="E36" s="3"/>
      <c r="F36" s="26"/>
      <c r="G36" s="26"/>
      <c r="H36" s="28" t="str">
        <f t="shared" si="9"/>
        <v/>
      </c>
      <c r="J36" s="80" t="s">
        <v>131</v>
      </c>
      <c r="K36" s="63"/>
      <c r="L36" s="12">
        <f>SUM(L17-Q37)</f>
        <v>0</v>
      </c>
      <c r="N36" s="115"/>
      <c r="O36" s="1" t="str">
        <f>設定!H42</f>
        <v>その他積立金</v>
      </c>
      <c r="P36" s="1"/>
      <c r="Q36" s="12">
        <f t="shared" si="15"/>
        <v>0</v>
      </c>
      <c r="U36" s="11">
        <v>2</v>
      </c>
      <c r="V36" s="46" t="str">
        <f t="shared" ref="V36:W38" si="20">IF($U36&gt;MAX($AJ$3:$AJ$59),"",INDEX($B$3:$G$59,MATCH($U36,$AJ$3:$AJ$59,0),MATCH(V$34,$B$2:$G$2,0)))</f>
        <v/>
      </c>
      <c r="W36" s="12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4.25" thickBot="1" x14ac:dyDescent="0.2">
      <c r="A37" s="11" t="str">
        <f>IF(B37="","",COUNTA($B$3:B37))</f>
        <v/>
      </c>
      <c r="B37" s="24"/>
      <c r="C37" s="25"/>
      <c r="D37" s="3"/>
      <c r="E37" s="3"/>
      <c r="F37" s="26"/>
      <c r="G37" s="26"/>
      <c r="H37" s="28" t="str">
        <f t="shared" si="9"/>
        <v/>
      </c>
      <c r="J37" s="82" t="s">
        <v>132</v>
      </c>
      <c r="K37" s="99"/>
      <c r="L37" s="15">
        <f>SUM(L35:L36)</f>
        <v>0</v>
      </c>
      <c r="N37" s="122" t="s">
        <v>73</v>
      </c>
      <c r="O37" s="120"/>
      <c r="P37" s="120"/>
      <c r="Q37" s="15">
        <f>SUM(Q4:Q36)</f>
        <v>0</v>
      </c>
      <c r="U37" s="11">
        <v>3</v>
      </c>
      <c r="V37" s="46" t="str">
        <f t="shared" si="20"/>
        <v/>
      </c>
      <c r="W37" s="12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4.25" thickBot="1" x14ac:dyDescent="0.2">
      <c r="A38" s="11" t="str">
        <f>IF(B38="","",COUNTA($B$3:B38))</f>
        <v/>
      </c>
      <c r="B38" s="24"/>
      <c r="C38" s="25"/>
      <c r="D38" s="3"/>
      <c r="E38" s="3"/>
      <c r="F38" s="26"/>
      <c r="G38" s="26"/>
      <c r="H38" s="28" t="str">
        <f t="shared" si="9"/>
        <v/>
      </c>
      <c r="U38" s="13">
        <v>4</v>
      </c>
      <c r="V38" s="48" t="str">
        <f t="shared" si="20"/>
        <v/>
      </c>
      <c r="W38" s="15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x14ac:dyDescent="0.15">
      <c r="A39" s="11" t="str">
        <f>IF(B39="","",COUNTA($B$3:B39))</f>
        <v/>
      </c>
      <c r="B39" s="24"/>
      <c r="C39" s="25"/>
      <c r="D39" s="3"/>
      <c r="E39" s="3"/>
      <c r="F39" s="26"/>
      <c r="G39" s="26"/>
      <c r="H39" s="28" t="str">
        <f t="shared" si="9"/>
        <v/>
      </c>
      <c r="U39" s="55" t="s">
        <v>46</v>
      </c>
      <c r="V39" s="56" t="s">
        <v>54</v>
      </c>
      <c r="W39" s="57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4.25" thickBot="1" x14ac:dyDescent="0.2">
      <c r="A40" s="11" t="str">
        <f>IF(B40="","",COUNTA($B$3:B40))</f>
        <v/>
      </c>
      <c r="B40" s="24"/>
      <c r="C40" s="25"/>
      <c r="D40" s="3"/>
      <c r="E40" s="3"/>
      <c r="F40" s="26"/>
      <c r="G40" s="26"/>
      <c r="H40" s="28" t="str">
        <f t="shared" si="9"/>
        <v/>
      </c>
      <c r="J40" t="s">
        <v>97</v>
      </c>
      <c r="L40" s="6">
        <f>L1</f>
        <v>2016</v>
      </c>
      <c r="M40" s="6"/>
      <c r="N40" s="4">
        <f>N1</f>
        <v>9</v>
      </c>
      <c r="O40" s="114">
        <f>O1</f>
        <v>0</v>
      </c>
      <c r="P40" s="114"/>
      <c r="Q40" s="5">
        <f>Q1</f>
        <v>0</v>
      </c>
      <c r="U40" s="11">
        <v>1</v>
      </c>
      <c r="V40" s="46" t="str">
        <f>IF($U40&gt;MAX($AL$3:$AL$59),"",INDEX($B$3:$G$59,MATCH($U40,$AL$3:$AL$59,0),MATCH(V$39,$B$2:$G$2,0)))</f>
        <v/>
      </c>
      <c r="W40" s="12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x14ac:dyDescent="0.15">
      <c r="A41" s="11" t="str">
        <f>IF(B41="","",COUNTA($B$3:B41))</f>
        <v/>
      </c>
      <c r="B41" s="24"/>
      <c r="C41" s="25"/>
      <c r="D41" s="3"/>
      <c r="E41" s="3"/>
      <c r="F41" s="26"/>
      <c r="G41" s="26"/>
      <c r="H41" s="28" t="str">
        <f t="shared" si="9"/>
        <v/>
      </c>
      <c r="J41" s="9" t="str">
        <f>P15</f>
        <v>本部什一献金</v>
      </c>
      <c r="K41" s="10"/>
      <c r="L41" s="71">
        <f>SUMIF(E$3:E$59,J41,G$3:G$59)</f>
        <v>0</v>
      </c>
      <c r="M41" s="74"/>
      <c r="N41" s="116" t="s">
        <v>90</v>
      </c>
      <c r="O41" s="10" t="s">
        <v>83</v>
      </c>
      <c r="P41" s="10"/>
      <c r="Q41" s="58">
        <f>SUMIF(E$3:E$59,N$41&amp;"・"&amp;O41,G$3:G$59)</f>
        <v>0</v>
      </c>
      <c r="U41" s="11">
        <v>2</v>
      </c>
      <c r="V41" s="46" t="str">
        <f t="shared" ref="V41:W42" si="21">IF($U41&gt;MAX($AL$3:$AL$59),"",INDEX($B$3:$G$59,MATCH($U41,$AL$3:$AL$59,0),MATCH(V$39,$B$2:$G$2,0)))</f>
        <v/>
      </c>
      <c r="W41" s="12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4.25" thickBot="1" x14ac:dyDescent="0.2">
      <c r="A42" s="11" t="str">
        <f>IF(B42="","",COUNTA($B$3:B42))</f>
        <v/>
      </c>
      <c r="B42" s="24"/>
      <c r="C42" s="25"/>
      <c r="D42" s="3"/>
      <c r="E42" s="3"/>
      <c r="F42" s="26"/>
      <c r="G42" s="26"/>
      <c r="H42" s="28" t="str">
        <f t="shared" si="9"/>
        <v/>
      </c>
      <c r="J42" s="11" t="str">
        <f>P16</f>
        <v>厚生福祉献金</v>
      </c>
      <c r="K42" s="1"/>
      <c r="L42" s="72">
        <f>SUMIF(E$3:E$59,J42,G$3:G$59)</f>
        <v>0</v>
      </c>
      <c r="M42" s="64"/>
      <c r="N42" s="117"/>
      <c r="O42" s="1" t="s">
        <v>91</v>
      </c>
      <c r="P42" s="1"/>
      <c r="Q42" s="12">
        <f t="shared" ref="Q42:Q44" si="22">SUMIF(E$3:E$59,N$41&amp;"・"&amp;O42,G$3:G$59)</f>
        <v>0</v>
      </c>
      <c r="U42" s="13">
        <v>3</v>
      </c>
      <c r="V42" s="48" t="str">
        <f t="shared" si="21"/>
        <v/>
      </c>
      <c r="W42" s="15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x14ac:dyDescent="0.15">
      <c r="A43" s="11" t="str">
        <f>IF(B43="","",COUNTA($B$3:B43))</f>
        <v/>
      </c>
      <c r="B43" s="24"/>
      <c r="C43" s="25"/>
      <c r="D43" s="3"/>
      <c r="E43" s="3"/>
      <c r="F43" s="26"/>
      <c r="G43" s="26"/>
      <c r="H43" s="28" t="str">
        <f t="shared" si="9"/>
        <v/>
      </c>
      <c r="J43" s="11" t="str">
        <f>P17</f>
        <v>退職積立献金</v>
      </c>
      <c r="K43" s="1"/>
      <c r="L43" s="72">
        <f t="shared" ref="L43:L52" si="23">SUMIF(E$3:E$59,J43,G$3:G$59)</f>
        <v>0</v>
      </c>
      <c r="M43" s="64"/>
      <c r="N43" s="117"/>
      <c r="O43" s="60" t="s">
        <v>92</v>
      </c>
      <c r="P43" s="60"/>
      <c r="Q43" s="12">
        <f t="shared" si="22"/>
        <v>0</v>
      </c>
      <c r="U43" s="55" t="s">
        <v>48</v>
      </c>
      <c r="V43" s="56"/>
      <c r="W43" s="57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x14ac:dyDescent="0.15">
      <c r="A44" s="11" t="str">
        <f>IF(B44="","",COUNTA($B$3:B44))</f>
        <v/>
      </c>
      <c r="B44" s="24"/>
      <c r="C44" s="25"/>
      <c r="D44" s="3"/>
      <c r="E44" s="3"/>
      <c r="F44" s="26"/>
      <c r="G44" s="26"/>
      <c r="H44" s="28" t="str">
        <f t="shared" si="9"/>
        <v/>
      </c>
      <c r="J44" s="115" t="s">
        <v>80</v>
      </c>
      <c r="K44" s="1" t="s">
        <v>83</v>
      </c>
      <c r="L44" s="72">
        <f>SUMIF(E$3:E$59,J$44&amp;"・"&amp;K44,G$3:G$59)</f>
        <v>0</v>
      </c>
      <c r="M44" s="64"/>
      <c r="N44" s="118"/>
      <c r="O44" s="62"/>
      <c r="P44" s="63"/>
      <c r="Q44" s="59">
        <f t="shared" si="22"/>
        <v>0</v>
      </c>
      <c r="U44" s="11">
        <v>1</v>
      </c>
      <c r="V44" s="46" t="str">
        <f>IF($U44&gt;MAX($AN$3:$AN$59),"",INDEX($B$3:$G$59,MATCH($U44,$AN$3:$AN$59,0),MATCH(V$43,$B$2:$G$2,0)))</f>
        <v/>
      </c>
      <c r="W44" s="12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x14ac:dyDescent="0.15">
      <c r="A45" s="11" t="str">
        <f>IF(B45="","",COUNTA($B$3:B45))</f>
        <v/>
      </c>
      <c r="B45" s="24"/>
      <c r="C45" s="25"/>
      <c r="D45" s="3"/>
      <c r="E45" s="3"/>
      <c r="F45" s="26"/>
      <c r="G45" s="26"/>
      <c r="H45" s="28" t="str">
        <f t="shared" si="9"/>
        <v/>
      </c>
      <c r="J45" s="115"/>
      <c r="K45" s="1" t="s">
        <v>82</v>
      </c>
      <c r="L45" s="72">
        <f t="shared" ref="L45:L49" si="24">SUMIF(E$3:E$59,J$44&amp;"・"&amp;K45,G$3:G$59)</f>
        <v>0</v>
      </c>
      <c r="M45" s="64"/>
      <c r="N45" s="63" t="s">
        <v>93</v>
      </c>
      <c r="O45" s="64"/>
      <c r="P45" s="64"/>
      <c r="Q45" s="12">
        <f t="shared" ref="Q45:Q51" si="25">SUMIF(E$3:E$59,N45,G$3:G$59)</f>
        <v>0</v>
      </c>
      <c r="U45" s="11">
        <v>2</v>
      </c>
      <c r="V45" s="46" t="str">
        <f t="shared" ref="V45:W46" si="26">IF($U45&gt;MAX($AN$3:$AN$59),"",INDEX($B$3:$G$59,MATCH($U45,$AN$3:$AN$59,0),MATCH(V$43,$B$2:$G$2,0)))</f>
        <v/>
      </c>
      <c r="W45" s="12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4.25" thickBot="1" x14ac:dyDescent="0.2">
      <c r="A46" s="11" t="str">
        <f>IF(B46="","",COUNTA($B$3:B46))</f>
        <v/>
      </c>
      <c r="B46" s="24"/>
      <c r="C46" s="25"/>
      <c r="D46" s="3"/>
      <c r="E46" s="3"/>
      <c r="F46" s="26"/>
      <c r="G46" s="26"/>
      <c r="H46" s="28" t="str">
        <f t="shared" si="9"/>
        <v/>
      </c>
      <c r="J46" s="115"/>
      <c r="K46" s="1" t="s">
        <v>84</v>
      </c>
      <c r="L46" s="72">
        <f t="shared" si="24"/>
        <v>0</v>
      </c>
      <c r="M46" s="64"/>
      <c r="N46" s="70" t="s">
        <v>94</v>
      </c>
      <c r="O46" s="65"/>
      <c r="P46" s="66"/>
      <c r="Q46" s="59">
        <f t="shared" si="25"/>
        <v>0</v>
      </c>
      <c r="U46" s="13">
        <v>3</v>
      </c>
      <c r="V46" s="48" t="str">
        <f t="shared" si="26"/>
        <v/>
      </c>
      <c r="W46" s="15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x14ac:dyDescent="0.15">
      <c r="A47" s="11" t="str">
        <f>IF(B47="","",COUNTA($B$3:B47))</f>
        <v/>
      </c>
      <c r="B47" s="24"/>
      <c r="C47" s="25"/>
      <c r="D47" s="3"/>
      <c r="E47" s="3"/>
      <c r="F47" s="26"/>
      <c r="G47" s="26"/>
      <c r="H47" s="28" t="str">
        <f t="shared" si="9"/>
        <v/>
      </c>
      <c r="J47" s="115"/>
      <c r="K47" s="1" t="s">
        <v>81</v>
      </c>
      <c r="L47" s="72">
        <f t="shared" si="24"/>
        <v>0</v>
      </c>
      <c r="M47" s="64"/>
      <c r="N47" s="67" t="s">
        <v>95</v>
      </c>
      <c r="O47" s="65"/>
      <c r="P47" s="66"/>
      <c r="Q47" s="59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x14ac:dyDescent="0.15">
      <c r="A48" s="11" t="str">
        <f>IF(B48="","",COUNTA($B$3:B48))</f>
        <v/>
      </c>
      <c r="B48" s="24"/>
      <c r="C48" s="25"/>
      <c r="D48" s="3"/>
      <c r="E48" s="3"/>
      <c r="F48" s="26"/>
      <c r="G48" s="26"/>
      <c r="H48" s="28" t="str">
        <f t="shared" si="9"/>
        <v/>
      </c>
      <c r="J48" s="115"/>
      <c r="K48" s="1" t="s">
        <v>85</v>
      </c>
      <c r="L48" s="72">
        <f t="shared" si="24"/>
        <v>0</v>
      </c>
      <c r="M48" s="64"/>
      <c r="N48" s="67"/>
      <c r="O48" s="67"/>
      <c r="P48" s="66"/>
      <c r="Q48" s="59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x14ac:dyDescent="0.15">
      <c r="A49" s="11" t="str">
        <f>IF(B49="","",COUNTA($B$3:B49))</f>
        <v/>
      </c>
      <c r="B49" s="24"/>
      <c r="C49" s="25"/>
      <c r="D49" s="3"/>
      <c r="E49" s="3"/>
      <c r="F49" s="26"/>
      <c r="G49" s="26"/>
      <c r="H49" s="28" t="str">
        <f t="shared" si="9"/>
        <v/>
      </c>
      <c r="J49" s="115"/>
      <c r="K49" s="1" t="s">
        <v>86</v>
      </c>
      <c r="L49" s="72">
        <f t="shared" si="24"/>
        <v>0</v>
      </c>
      <c r="M49" s="64"/>
      <c r="N49" s="70"/>
      <c r="O49" s="70"/>
      <c r="P49" s="63"/>
      <c r="Q49" s="59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x14ac:dyDescent="0.15">
      <c r="A50" s="11" t="str">
        <f>IF(B50="","",COUNTA($B$3:B50))</f>
        <v/>
      </c>
      <c r="B50" s="24"/>
      <c r="C50" s="25"/>
      <c r="D50" s="3"/>
      <c r="E50" s="3"/>
      <c r="F50" s="26"/>
      <c r="G50" s="26"/>
      <c r="H50" s="28" t="str">
        <f t="shared" si="9"/>
        <v/>
      </c>
      <c r="J50" s="11" t="s">
        <v>87</v>
      </c>
      <c r="K50" s="1"/>
      <c r="L50" s="72">
        <f t="shared" si="23"/>
        <v>0</v>
      </c>
      <c r="M50" s="64"/>
      <c r="N50" s="68"/>
      <c r="O50" s="68"/>
      <c r="P50" s="69"/>
      <c r="Q50" s="59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x14ac:dyDescent="0.15">
      <c r="A51" s="11" t="str">
        <f>IF(B51="","",COUNTA($B$3:B51))</f>
        <v/>
      </c>
      <c r="B51" s="24"/>
      <c r="C51" s="25"/>
      <c r="D51" s="3"/>
      <c r="E51" s="3"/>
      <c r="F51" s="26"/>
      <c r="G51" s="26"/>
      <c r="H51" s="28" t="str">
        <f t="shared" si="9"/>
        <v/>
      </c>
      <c r="J51" s="11" t="s">
        <v>88</v>
      </c>
      <c r="K51" s="1"/>
      <c r="L51" s="72">
        <f t="shared" si="23"/>
        <v>0</v>
      </c>
      <c r="M51" s="64"/>
      <c r="N51" s="69" t="s">
        <v>96</v>
      </c>
      <c r="O51" s="61"/>
      <c r="P51" s="61"/>
      <c r="Q51" s="12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4.25" thickBot="1" x14ac:dyDescent="0.2">
      <c r="A52" s="11" t="str">
        <f>IF(B52="","",COUNTA($B$3:B52))</f>
        <v/>
      </c>
      <c r="B52" s="24"/>
      <c r="C52" s="25"/>
      <c r="D52" s="3"/>
      <c r="E52" s="3"/>
      <c r="F52" s="26"/>
      <c r="G52" s="26"/>
      <c r="H52" s="28" t="str">
        <f t="shared" si="9"/>
        <v/>
      </c>
      <c r="J52" s="13" t="s">
        <v>89</v>
      </c>
      <c r="K52" s="14"/>
      <c r="L52" s="73">
        <f t="shared" si="23"/>
        <v>0</v>
      </c>
      <c r="M52" s="75"/>
      <c r="N52" s="119" t="s">
        <v>60</v>
      </c>
      <c r="O52" s="120"/>
      <c r="P52" s="120"/>
      <c r="Q52" s="29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x14ac:dyDescent="0.15">
      <c r="A53" s="11" t="str">
        <f>IF(B53="","",COUNTA($B$3:B53))</f>
        <v/>
      </c>
      <c r="B53" s="24"/>
      <c r="C53" s="25"/>
      <c r="D53" s="3"/>
      <c r="E53" s="3"/>
      <c r="F53" s="26"/>
      <c r="G53" s="26"/>
      <c r="H53" s="28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4.25" thickBot="1" x14ac:dyDescent="0.2">
      <c r="A54" s="11" t="str">
        <f>IF(B54="","",COUNTA($B$3:B54))</f>
        <v/>
      </c>
      <c r="B54" s="24"/>
      <c r="C54" s="25"/>
      <c r="D54" s="3"/>
      <c r="E54" s="3"/>
      <c r="F54" s="26"/>
      <c r="G54" s="26"/>
      <c r="H54" s="28" t="str">
        <f t="shared" si="9"/>
        <v/>
      </c>
      <c r="J54" t="s">
        <v>98</v>
      </c>
      <c r="L54" s="6">
        <f>L40</f>
        <v>2016</v>
      </c>
      <c r="M54" s="6"/>
      <c r="N54" s="4">
        <f>N40</f>
        <v>9</v>
      </c>
      <c r="O54" s="114">
        <f>O40</f>
        <v>0</v>
      </c>
      <c r="P54" s="114"/>
      <c r="Q54" s="5">
        <f>Q40</f>
        <v>0</v>
      </c>
      <c r="Y54" t="str">
        <f t="shared" si="0"/>
        <v/>
      </c>
      <c r="Z54" t="str">
        <f>IF(Y54="◎",COUNTIF(Y$3:Y54,"◎"),"")</f>
        <v/>
      </c>
      <c r="AA54" t="str">
        <f t="shared" si="1"/>
        <v/>
      </c>
      <c r="AB54" t="str">
        <f>IF(AA54="◎",COUNTIF(AA$3:AA54,"◎"),"")</f>
        <v/>
      </c>
      <c r="AC54" t="str">
        <f t="shared" si="2"/>
        <v/>
      </c>
      <c r="AD54" t="str">
        <f>IF(AC54="◎",COUNTIF(AC$3:AC54,"◎"),"")</f>
        <v/>
      </c>
      <c r="AE54" t="str">
        <f t="shared" si="3"/>
        <v/>
      </c>
      <c r="AF54" t="str">
        <f>IF(AE54="◎",COUNTIF(AE$3:AE54,"◎"),"")</f>
        <v/>
      </c>
      <c r="AG54" t="str">
        <f t="shared" si="4"/>
        <v/>
      </c>
      <c r="AH54" t="str">
        <f>IF(AG54="◎",COUNTIF(AG$3:AG54,"◎"),"")</f>
        <v/>
      </c>
      <c r="AI54" t="str">
        <f t="shared" si="5"/>
        <v/>
      </c>
      <c r="AJ54" t="str">
        <f>IF(AI54="◎",COUNTIF(AI$3:AI54,"◎"),"")</f>
        <v/>
      </c>
      <c r="AK54" t="str">
        <f t="shared" si="6"/>
        <v/>
      </c>
      <c r="AL54" t="str">
        <f>IF(AK54="◎",COUNTIF(AK$3:AK54,"◎"),"")</f>
        <v/>
      </c>
      <c r="AM54" t="str">
        <f t="shared" si="7"/>
        <v/>
      </c>
      <c r="AN54" t="str">
        <f>IF(AM54="◎",COUNTIF(AM$3:AM54,"◎"),"")</f>
        <v/>
      </c>
    </row>
    <row r="55" spans="1:40" x14ac:dyDescent="0.15">
      <c r="A55" s="11" t="str">
        <f>IF(B55="","",COUNTA($B$3:B55))</f>
        <v/>
      </c>
      <c r="B55" s="24"/>
      <c r="C55" s="25"/>
      <c r="D55" s="3"/>
      <c r="E55" s="3"/>
      <c r="F55" s="26"/>
      <c r="G55" s="26"/>
      <c r="H55" s="28" t="str">
        <f t="shared" si="9"/>
        <v/>
      </c>
      <c r="J55" s="76" t="s">
        <v>99</v>
      </c>
      <c r="K55" s="77"/>
      <c r="L55" s="78">
        <f>SUMIF(E$3:E$59,J55,G$3:G$59)</f>
        <v>0</v>
      </c>
      <c r="M55" s="74"/>
      <c r="N55" s="77"/>
      <c r="O55" s="77"/>
      <c r="P55" s="77"/>
      <c r="Q55" s="79"/>
      <c r="Y55" t="str">
        <f t="shared" si="0"/>
        <v/>
      </c>
      <c r="Z55" t="str">
        <f>IF(Y55="◎",COUNTIF(Y$3:Y55,"◎"),"")</f>
        <v/>
      </c>
      <c r="AA55" t="str">
        <f t="shared" si="1"/>
        <v/>
      </c>
      <c r="AB55" t="str">
        <f>IF(AA55="◎",COUNTIF(AA$3:AA55,"◎"),"")</f>
        <v/>
      </c>
      <c r="AC55" t="str">
        <f t="shared" si="2"/>
        <v/>
      </c>
      <c r="AD55" t="str">
        <f>IF(AC55="◎",COUNTIF(AC$3:AC55,"◎"),"")</f>
        <v/>
      </c>
      <c r="AE55" t="str">
        <f t="shared" si="3"/>
        <v/>
      </c>
      <c r="AF55" t="str">
        <f>IF(AE55="◎",COUNTIF(AE$3:AE55,"◎"),"")</f>
        <v/>
      </c>
      <c r="AG55" t="str">
        <f t="shared" si="4"/>
        <v/>
      </c>
      <c r="AH55" t="str">
        <f>IF(AG55="◎",COUNTIF(AG$3:AG55,"◎"),"")</f>
        <v/>
      </c>
      <c r="AI55" t="str">
        <f t="shared" si="5"/>
        <v/>
      </c>
      <c r="AJ55" t="str">
        <f>IF(AI55="◎",COUNTIF(AI$3:AI55,"◎"),"")</f>
        <v/>
      </c>
      <c r="AK55" t="str">
        <f t="shared" si="6"/>
        <v/>
      </c>
      <c r="AL55" t="str">
        <f>IF(AK55="◎",COUNTIF(AK$3:AK55,"◎"),"")</f>
        <v/>
      </c>
      <c r="AM55" t="str">
        <f t="shared" si="7"/>
        <v/>
      </c>
      <c r="AN55" t="str">
        <f>IF(AM55="◎",COUNTIF(AM$3:AM55,"◎"),"")</f>
        <v/>
      </c>
    </row>
    <row r="56" spans="1:40" x14ac:dyDescent="0.15">
      <c r="A56" s="11" t="str">
        <f>IF(B56="","",COUNTA($B$3:B56))</f>
        <v/>
      </c>
      <c r="B56" s="24"/>
      <c r="C56" s="25"/>
      <c r="D56" s="3"/>
      <c r="E56" s="3"/>
      <c r="F56" s="26"/>
      <c r="G56" s="26"/>
      <c r="H56" s="28" t="str">
        <f t="shared" si="9"/>
        <v/>
      </c>
      <c r="J56" s="80"/>
      <c r="K56" s="70"/>
      <c r="L56" s="70"/>
      <c r="M56" s="64"/>
      <c r="N56" s="70"/>
      <c r="O56" s="70"/>
      <c r="P56" s="70"/>
      <c r="Q56" s="81"/>
      <c r="Y56" t="str">
        <f t="shared" si="0"/>
        <v/>
      </c>
      <c r="Z56" t="str">
        <f>IF(Y56="◎",COUNTIF(Y$3:Y56,"◎"),"")</f>
        <v/>
      </c>
      <c r="AA56" t="str">
        <f t="shared" si="1"/>
        <v/>
      </c>
      <c r="AB56" t="str">
        <f>IF(AA56="◎",COUNTIF(AA$3:AA56,"◎"),"")</f>
        <v/>
      </c>
      <c r="AC56" t="str">
        <f t="shared" si="2"/>
        <v/>
      </c>
      <c r="AD56" t="str">
        <f>IF(AC56="◎",COUNTIF(AC$3:AC56,"◎"),"")</f>
        <v/>
      </c>
      <c r="AE56" t="str">
        <f t="shared" si="3"/>
        <v/>
      </c>
      <c r="AF56" t="str">
        <f>IF(AE56="◎",COUNTIF(AE$3:AE56,"◎"),"")</f>
        <v/>
      </c>
      <c r="AG56" t="str">
        <f t="shared" si="4"/>
        <v/>
      </c>
      <c r="AH56" t="str">
        <f>IF(AG56="◎",COUNTIF(AG$3:AG56,"◎"),"")</f>
        <v/>
      </c>
      <c r="AI56" t="str">
        <f t="shared" si="5"/>
        <v/>
      </c>
      <c r="AJ56" t="str">
        <f>IF(AI56="◎",COUNTIF(AI$3:AI56,"◎"),"")</f>
        <v/>
      </c>
      <c r="AK56" t="str">
        <f t="shared" si="6"/>
        <v/>
      </c>
      <c r="AL56" t="str">
        <f>IF(AK56="◎",COUNTIF(AK$3:AK56,"◎"),"")</f>
        <v/>
      </c>
      <c r="AM56" t="str">
        <f t="shared" si="7"/>
        <v/>
      </c>
      <c r="AN56" t="str">
        <f>IF(AM56="◎",COUNTIF(AM$3:AM56,"◎"),"")</f>
        <v/>
      </c>
    </row>
    <row r="57" spans="1:40" x14ac:dyDescent="0.15">
      <c r="A57" s="11" t="str">
        <f>IF(B57="","",COUNTA($B$3:B57))</f>
        <v/>
      </c>
      <c r="B57" s="24"/>
      <c r="C57" s="25"/>
      <c r="D57" s="3"/>
      <c r="E57" s="3"/>
      <c r="F57" s="26"/>
      <c r="G57" s="26"/>
      <c r="H57" s="28" t="str">
        <f t="shared" si="9"/>
        <v/>
      </c>
      <c r="J57" s="80"/>
      <c r="K57" s="70"/>
      <c r="L57" s="70"/>
      <c r="M57" s="64"/>
      <c r="N57" s="70"/>
      <c r="O57" s="70"/>
      <c r="P57" s="70"/>
      <c r="Q57" s="81"/>
      <c r="Y57" t="str">
        <f t="shared" si="0"/>
        <v/>
      </c>
      <c r="Z57" t="str">
        <f>IF(Y57="◎",COUNTIF(Y$3:Y57,"◎"),"")</f>
        <v/>
      </c>
      <c r="AA57" t="str">
        <f t="shared" si="1"/>
        <v/>
      </c>
      <c r="AB57" t="str">
        <f>IF(AA57="◎",COUNTIF(AA$3:AA57,"◎"),"")</f>
        <v/>
      </c>
      <c r="AC57" t="str">
        <f t="shared" si="2"/>
        <v/>
      </c>
      <c r="AD57" t="str">
        <f>IF(AC57="◎",COUNTIF(AC$3:AC57,"◎"),"")</f>
        <v/>
      </c>
      <c r="AE57" t="str">
        <f t="shared" si="3"/>
        <v/>
      </c>
      <c r="AF57" t="str">
        <f>IF(AE57="◎",COUNTIF(AE$3:AE57,"◎"),"")</f>
        <v/>
      </c>
      <c r="AG57" t="str">
        <f t="shared" si="4"/>
        <v/>
      </c>
      <c r="AH57" t="str">
        <f>IF(AG57="◎",COUNTIF(AG$3:AG57,"◎"),"")</f>
        <v/>
      </c>
      <c r="AI57" t="str">
        <f t="shared" si="5"/>
        <v/>
      </c>
      <c r="AJ57" t="str">
        <f>IF(AI57="◎",COUNTIF(AI$3:AI57,"◎"),"")</f>
        <v/>
      </c>
      <c r="AK57" t="str">
        <f t="shared" si="6"/>
        <v/>
      </c>
      <c r="AL57" t="str">
        <f>IF(AK57="◎",COUNTIF(AK$3:AK57,"◎"),"")</f>
        <v/>
      </c>
      <c r="AM57" t="str">
        <f t="shared" si="7"/>
        <v/>
      </c>
      <c r="AN57" t="str">
        <f>IF(AM57="◎",COUNTIF(AM$3:AM57,"◎"),"")</f>
        <v/>
      </c>
    </row>
    <row r="58" spans="1:40" ht="14.25" thickBot="1" x14ac:dyDescent="0.2">
      <c r="A58" s="11" t="str">
        <f>IF(B58="","",COUNTA($B$3:B58))</f>
        <v/>
      </c>
      <c r="B58" s="24"/>
      <c r="C58" s="25"/>
      <c r="D58" s="3"/>
      <c r="E58" s="3"/>
      <c r="F58" s="26"/>
      <c r="G58" s="26"/>
      <c r="H58" s="28" t="str">
        <f t="shared" si="9"/>
        <v/>
      </c>
      <c r="J58" s="82"/>
      <c r="K58" s="83"/>
      <c r="L58" s="83"/>
      <c r="M58" s="75"/>
      <c r="N58" s="121" t="s">
        <v>60</v>
      </c>
      <c r="O58" s="121"/>
      <c r="P58" s="121"/>
      <c r="Q58" s="84">
        <f>SUM(L55:L58,Q55:Q57)</f>
        <v>0</v>
      </c>
      <c r="Y58" t="str">
        <f t="shared" si="0"/>
        <v/>
      </c>
      <c r="Z58" t="str">
        <f>IF(Y58="◎",COUNTIF(Y$3:Y58,"◎"),"")</f>
        <v/>
      </c>
      <c r="AA58" t="str">
        <f t="shared" si="1"/>
        <v/>
      </c>
      <c r="AB58" t="str">
        <f>IF(AA58="◎",COUNTIF(AA$3:AA58,"◎"),"")</f>
        <v/>
      </c>
      <c r="AC58" t="str">
        <f t="shared" si="2"/>
        <v/>
      </c>
      <c r="AD58" t="str">
        <f>IF(AC58="◎",COUNTIF(AC$3:AC58,"◎"),"")</f>
        <v/>
      </c>
      <c r="AE58" t="str">
        <f t="shared" si="3"/>
        <v/>
      </c>
      <c r="AF58" t="str">
        <f>IF(AE58="◎",COUNTIF(AE$3:AE58,"◎"),"")</f>
        <v/>
      </c>
      <c r="AG58" t="str">
        <f t="shared" si="4"/>
        <v/>
      </c>
      <c r="AH58" t="str">
        <f>IF(AG58="◎",COUNTIF(AG$3:AG58,"◎"),"")</f>
        <v/>
      </c>
      <c r="AI58" t="str">
        <f t="shared" si="5"/>
        <v/>
      </c>
      <c r="AJ58" t="str">
        <f>IF(AI58="◎",COUNTIF(AI$3:AI58,"◎"),"")</f>
        <v/>
      </c>
      <c r="AK58" t="str">
        <f t="shared" si="6"/>
        <v/>
      </c>
      <c r="AL58" t="str">
        <f>IF(AK58="◎",COUNTIF(AK$3:AK58,"◎"),"")</f>
        <v/>
      </c>
      <c r="AM58" t="str">
        <f t="shared" si="7"/>
        <v/>
      </c>
      <c r="AN58" t="str">
        <f>IF(AM58="◎",COUNTIF(AM$3:AM58,"◎"),"")</f>
        <v/>
      </c>
    </row>
    <row r="59" spans="1:40" x14ac:dyDescent="0.15">
      <c r="A59" s="11" t="str">
        <f>IF(B59="","",COUNTA($B$3:B59))</f>
        <v/>
      </c>
      <c r="B59" s="24"/>
      <c r="C59" s="25"/>
      <c r="D59" s="3"/>
      <c r="E59" s="3"/>
      <c r="F59" s="26"/>
      <c r="G59" s="26"/>
      <c r="H59" s="28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4.25" thickBot="1" x14ac:dyDescent="0.2">
      <c r="A60" s="16"/>
      <c r="B60" s="17"/>
      <c r="C60" s="17" t="s">
        <v>60</v>
      </c>
      <c r="D60" s="17"/>
      <c r="E60" s="17"/>
      <c r="F60" s="18">
        <f>SUM(F3:F59)</f>
        <v>0</v>
      </c>
      <c r="G60" s="18">
        <f>SUM(G3:G59)</f>
        <v>0</v>
      </c>
      <c r="H60" s="19">
        <f>SUM(F60-G60)</f>
        <v>0</v>
      </c>
    </row>
  </sheetData>
  <sheetProtection sheet="1" objects="1" scenarios="1"/>
  <mergeCells count="26">
    <mergeCell ref="F1:G1"/>
    <mergeCell ref="O1:P1"/>
    <mergeCell ref="J2:L2"/>
    <mergeCell ref="N2:Q2"/>
    <mergeCell ref="J3:K3"/>
    <mergeCell ref="N3:P3"/>
    <mergeCell ref="N35:N36"/>
    <mergeCell ref="J4:J6"/>
    <mergeCell ref="N4:N6"/>
    <mergeCell ref="J7:J11"/>
    <mergeCell ref="N7:N14"/>
    <mergeCell ref="J12:J14"/>
    <mergeCell ref="J15:J16"/>
    <mergeCell ref="N15:N21"/>
    <mergeCell ref="O15:O20"/>
    <mergeCell ref="J17:K17"/>
    <mergeCell ref="N22:N30"/>
    <mergeCell ref="N31:N32"/>
    <mergeCell ref="N33:N34"/>
    <mergeCell ref="N58:P58"/>
    <mergeCell ref="N37:P37"/>
    <mergeCell ref="O40:P40"/>
    <mergeCell ref="N41:N44"/>
    <mergeCell ref="J44:J49"/>
    <mergeCell ref="N52:P52"/>
    <mergeCell ref="O54:P54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設定!$H$1:$H$43</xm:f>
          </x14:formula1>
          <xm:sqref>C3:C59</xm:sqref>
        </x14:dataValidation>
        <x14:dataValidation type="list" allowBlank="1" showInputMessage="1" showErrorMessage="1">
          <x14:formula1>
            <xm:f>設定!$J$2:$J$21</xm:f>
          </x14:formula1>
          <xm:sqref>E3:E59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0"/>
  <sheetViews>
    <sheetView workbookViewId="0">
      <pane xSplit="1" ySplit="2" topLeftCell="B24" activePane="bottomRight" state="frozen"/>
      <selection activeCell="I3" sqref="I3"/>
      <selection pane="topRight" activeCell="I3" sqref="I3"/>
      <selection pane="bottomLeft" activeCell="I3" sqref="I3"/>
      <selection pane="bottomRight" activeCell="I3" sqref="I3"/>
    </sheetView>
  </sheetViews>
  <sheetFormatPr defaultRowHeight="13.5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1.625" customWidth="1"/>
    <col min="13" max="13" width="4" style="37" customWidth="1"/>
    <col min="14" max="14" width="4.625" customWidth="1"/>
    <col min="15" max="15" width="3.75" customWidth="1"/>
    <col min="16" max="16" width="14.5" customWidth="1"/>
    <col min="17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4.25" thickBot="1" x14ac:dyDescent="0.2">
      <c r="A1" s="23" t="s">
        <v>51</v>
      </c>
      <c r="C1" s="6">
        <f>設定!B3</f>
        <v>2016</v>
      </c>
      <c r="D1" s="4">
        <f>設定!I11</f>
        <v>10</v>
      </c>
      <c r="E1" s="4"/>
      <c r="F1" s="130">
        <f>設定!B1</f>
        <v>0</v>
      </c>
      <c r="G1" s="130"/>
      <c r="H1">
        <f>設定!B2</f>
        <v>0</v>
      </c>
      <c r="J1" t="s">
        <v>61</v>
      </c>
      <c r="L1" s="6">
        <f>C1</f>
        <v>2016</v>
      </c>
      <c r="M1" s="33"/>
      <c r="N1" s="4">
        <f>D1</f>
        <v>10</v>
      </c>
      <c r="O1" s="131">
        <f>F1</f>
        <v>0</v>
      </c>
      <c r="P1" s="131"/>
      <c r="Q1">
        <f>H1</f>
        <v>0</v>
      </c>
      <c r="U1" t="s">
        <v>77</v>
      </c>
      <c r="Y1" t="s">
        <v>100</v>
      </c>
    </row>
    <row r="2" spans="1:40" x14ac:dyDescent="0.15">
      <c r="A2" s="20" t="s">
        <v>52</v>
      </c>
      <c r="B2" s="21" t="s">
        <v>53</v>
      </c>
      <c r="C2" s="21" t="s">
        <v>55</v>
      </c>
      <c r="D2" s="21" t="s">
        <v>54</v>
      </c>
      <c r="E2" s="21" t="s">
        <v>103</v>
      </c>
      <c r="F2" s="21" t="s">
        <v>57</v>
      </c>
      <c r="G2" s="21" t="s">
        <v>58</v>
      </c>
      <c r="H2" s="22" t="s">
        <v>59</v>
      </c>
      <c r="J2" s="123" t="s">
        <v>4</v>
      </c>
      <c r="K2" s="124"/>
      <c r="L2" s="125"/>
      <c r="M2" s="34"/>
      <c r="N2" s="126" t="s">
        <v>62</v>
      </c>
      <c r="O2" s="127"/>
      <c r="P2" s="127"/>
      <c r="Q2" s="128"/>
      <c r="U2" s="52" t="s">
        <v>55</v>
      </c>
      <c r="V2" s="53" t="s">
        <v>78</v>
      </c>
      <c r="W2" s="54" t="s">
        <v>79</v>
      </c>
      <c r="Y2" t="s">
        <v>102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x14ac:dyDescent="0.15">
      <c r="A3" s="11" t="str">
        <f>IF(B3="","",COUNTA($B$3:B3))</f>
        <v/>
      </c>
      <c r="B3" s="24"/>
      <c r="C3" s="88" t="s">
        <v>101</v>
      </c>
      <c r="D3" s="89" t="s">
        <v>125</v>
      </c>
      <c r="E3" s="89"/>
      <c r="F3" s="90">
        <f>'9月'!H60</f>
        <v>0</v>
      </c>
      <c r="G3" s="90"/>
      <c r="H3" s="28" t="str">
        <f>IF(B3="","",SUM(F3-G3))</f>
        <v/>
      </c>
      <c r="J3" s="132" t="s">
        <v>55</v>
      </c>
      <c r="K3" s="133"/>
      <c r="L3" s="32" t="s">
        <v>56</v>
      </c>
      <c r="M3" s="35"/>
      <c r="N3" s="132" t="s">
        <v>55</v>
      </c>
      <c r="O3" s="133"/>
      <c r="P3" s="133"/>
      <c r="Q3" s="32" t="s">
        <v>56</v>
      </c>
      <c r="U3" s="11" t="s">
        <v>27</v>
      </c>
      <c r="V3" s="1">
        <v>0.1</v>
      </c>
      <c r="W3" s="12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x14ac:dyDescent="0.15">
      <c r="A4" s="11" t="str">
        <f>IF(B4="","",COUNTA($B$3:B4))</f>
        <v/>
      </c>
      <c r="B4" s="24"/>
      <c r="C4" s="25"/>
      <c r="D4" s="3"/>
      <c r="E4" s="3"/>
      <c r="F4" s="26"/>
      <c r="G4" s="26"/>
      <c r="H4" s="28" t="str">
        <f>IF(B4="","",SUM(H3+F4-G4))</f>
        <v/>
      </c>
      <c r="J4" s="115" t="s">
        <v>63</v>
      </c>
      <c r="K4" s="1" t="str">
        <f>設定!H1</f>
        <v>月定（什一）献金</v>
      </c>
      <c r="L4" s="12">
        <f>SUMIF(C$3:C$59,K4,F$3:F$59)</f>
        <v>0</v>
      </c>
      <c r="M4" s="36"/>
      <c r="N4" s="115" t="s">
        <v>67</v>
      </c>
      <c r="O4" s="1" t="str">
        <f>設定!H10</f>
        <v>給与費</v>
      </c>
      <c r="P4" s="1"/>
      <c r="Q4" s="12">
        <f t="shared" ref="Q4:Q14" si="8">SUMIF(C$3:C$59,O4,G$3:G$59)</f>
        <v>0</v>
      </c>
      <c r="R4" s="8">
        <f>SUM(L30:L32)</f>
        <v>0</v>
      </c>
      <c r="S4" t="s">
        <v>76</v>
      </c>
      <c r="U4" s="11" t="s">
        <v>28</v>
      </c>
      <c r="V4" s="1">
        <v>0.01</v>
      </c>
      <c r="W4" s="12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4.25" thickBot="1" x14ac:dyDescent="0.2">
      <c r="A5" s="11" t="str">
        <f>IF(B5="","",COUNTA($B$3:B5))</f>
        <v/>
      </c>
      <c r="B5" s="24"/>
      <c r="C5" s="25"/>
      <c r="D5" s="3"/>
      <c r="E5" s="3"/>
      <c r="F5" s="26"/>
      <c r="G5" s="26"/>
      <c r="H5" s="28" t="str">
        <f t="shared" ref="H5:H59" si="9">IF(B5="","",SUM(H4+F5-G5))</f>
        <v/>
      </c>
      <c r="J5" s="115"/>
      <c r="K5" s="1" t="str">
        <f>設定!H2</f>
        <v>礼拝（感謝）献金</v>
      </c>
      <c r="L5" s="12">
        <f t="shared" ref="L5:L16" si="10">SUMIF(C$3:C$59,K5,F$3:F$59)</f>
        <v>0</v>
      </c>
      <c r="M5" s="36"/>
      <c r="N5" s="115"/>
      <c r="O5" s="1" t="str">
        <f>設定!H11</f>
        <v>その他謝儀</v>
      </c>
      <c r="P5" s="1"/>
      <c r="Q5" s="12">
        <f t="shared" si="8"/>
        <v>0</v>
      </c>
      <c r="U5" s="13" t="s">
        <v>29</v>
      </c>
      <c r="V5" s="14">
        <v>0.02</v>
      </c>
      <c r="W5" s="15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4.25" thickBot="1" x14ac:dyDescent="0.2">
      <c r="A6" s="11" t="str">
        <f>IF(B6="","",COUNTA($B$3:B6))</f>
        <v/>
      </c>
      <c r="B6" s="24"/>
      <c r="C6" s="25"/>
      <c r="D6" s="3"/>
      <c r="E6" s="3"/>
      <c r="F6" s="26"/>
      <c r="G6" s="26"/>
      <c r="H6" s="28" t="str">
        <f t="shared" si="9"/>
        <v/>
      </c>
      <c r="J6" s="115"/>
      <c r="K6" s="1"/>
      <c r="L6" s="12">
        <f t="shared" si="10"/>
        <v>0</v>
      </c>
      <c r="M6" s="36"/>
      <c r="N6" s="115"/>
      <c r="O6" s="1" t="str">
        <f>設定!H12</f>
        <v>社会保険料</v>
      </c>
      <c r="P6" s="1"/>
      <c r="Q6" s="12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x14ac:dyDescent="0.15">
      <c r="A7" s="11" t="str">
        <f>IF(B7="","",COUNTA($B$3:B7))</f>
        <v/>
      </c>
      <c r="B7" s="24"/>
      <c r="C7" s="25"/>
      <c r="D7" s="3"/>
      <c r="E7" s="3"/>
      <c r="F7" s="26"/>
      <c r="G7" s="26"/>
      <c r="H7" s="28" t="str">
        <f t="shared" si="9"/>
        <v/>
      </c>
      <c r="J7" s="115" t="s">
        <v>10</v>
      </c>
      <c r="K7" s="1" t="str">
        <f>設定!H3</f>
        <v>会堂献金</v>
      </c>
      <c r="L7" s="12">
        <f t="shared" si="10"/>
        <v>0</v>
      </c>
      <c r="M7" s="36"/>
      <c r="N7" s="115" t="s">
        <v>68</v>
      </c>
      <c r="O7" s="1" t="str">
        <f>設定!H13</f>
        <v>特別集会費</v>
      </c>
      <c r="P7" s="1"/>
      <c r="Q7" s="12">
        <f t="shared" si="8"/>
        <v>0</v>
      </c>
      <c r="U7" s="20" t="s">
        <v>102</v>
      </c>
      <c r="V7" s="21" t="s">
        <v>54</v>
      </c>
      <c r="W7" s="22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x14ac:dyDescent="0.15">
      <c r="A8" s="11" t="str">
        <f>IF(B8="","",COUNTA($B$3:B8))</f>
        <v/>
      </c>
      <c r="B8" s="24"/>
      <c r="C8" s="25"/>
      <c r="D8" s="3"/>
      <c r="E8" s="3"/>
      <c r="F8" s="26"/>
      <c r="G8" s="26"/>
      <c r="H8" s="28" t="str">
        <f t="shared" si="9"/>
        <v/>
      </c>
      <c r="J8" s="115"/>
      <c r="K8" s="1" t="str">
        <f>設定!H4</f>
        <v>特別献金</v>
      </c>
      <c r="L8" s="12">
        <f t="shared" si="10"/>
        <v>0</v>
      </c>
      <c r="M8" s="36"/>
      <c r="N8" s="115"/>
      <c r="O8" s="1" t="str">
        <f>設定!H14</f>
        <v>伝道教化費</v>
      </c>
      <c r="P8" s="1"/>
      <c r="Q8" s="12">
        <f t="shared" si="8"/>
        <v>0</v>
      </c>
      <c r="U8" s="11">
        <v>1</v>
      </c>
      <c r="V8" s="45" t="str">
        <f t="shared" ref="V8:W12" si="11">IF($U8&gt;MAX($Z$3:$Z$59),"",INDEX($B$3:$G$59,MATCH($U8,$Z$3:$Z$59,0),MATCH(V$7,$B$2:$G$2,0)))</f>
        <v/>
      </c>
      <c r="W8" s="12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x14ac:dyDescent="0.15">
      <c r="A9" s="11" t="str">
        <f>IF(B9="","",COUNTA($B$3:B9))</f>
        <v/>
      </c>
      <c r="B9" s="24"/>
      <c r="C9" s="25"/>
      <c r="D9" s="3"/>
      <c r="E9" s="3"/>
      <c r="F9" s="26"/>
      <c r="G9" s="26"/>
      <c r="H9" s="28" t="str">
        <f t="shared" si="9"/>
        <v/>
      </c>
      <c r="J9" s="115"/>
      <c r="K9" s="1" t="str">
        <f>設定!H5</f>
        <v>本部指定献金</v>
      </c>
      <c r="L9" s="12">
        <f t="shared" si="10"/>
        <v>0</v>
      </c>
      <c r="M9" s="36"/>
      <c r="N9" s="115"/>
      <c r="O9" s="1" t="str">
        <f>設定!H15</f>
        <v>礼典集会費</v>
      </c>
      <c r="P9" s="1"/>
      <c r="Q9" s="12">
        <f t="shared" si="8"/>
        <v>0</v>
      </c>
      <c r="U9" s="11">
        <v>2</v>
      </c>
      <c r="V9" s="45" t="str">
        <f t="shared" si="11"/>
        <v/>
      </c>
      <c r="W9" s="12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x14ac:dyDescent="0.15">
      <c r="A10" s="11" t="str">
        <f>IF(B10="","",COUNTA($B$3:B10))</f>
        <v/>
      </c>
      <c r="B10" s="24"/>
      <c r="C10" s="25"/>
      <c r="D10" s="3"/>
      <c r="E10" s="3"/>
      <c r="F10" s="26"/>
      <c r="G10" s="26"/>
      <c r="H10" s="28" t="str">
        <f t="shared" si="9"/>
        <v/>
      </c>
      <c r="J10" s="115"/>
      <c r="K10" s="1" t="str">
        <f>設定!H6</f>
        <v>その他指定献金</v>
      </c>
      <c r="L10" s="12">
        <f t="shared" si="10"/>
        <v>0</v>
      </c>
      <c r="M10" s="36"/>
      <c r="N10" s="115"/>
      <c r="O10" s="1" t="str">
        <f>設定!H16</f>
        <v>牧会活動費</v>
      </c>
      <c r="P10" s="1"/>
      <c r="Q10" s="12">
        <f t="shared" si="8"/>
        <v>0</v>
      </c>
      <c r="U10" s="11">
        <v>3</v>
      </c>
      <c r="V10" s="45" t="str">
        <f t="shared" si="11"/>
        <v/>
      </c>
      <c r="W10" s="12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x14ac:dyDescent="0.15">
      <c r="A11" s="11" t="str">
        <f>IF(B11="","",COUNTA($B$3:B11))</f>
        <v/>
      </c>
      <c r="B11" s="24"/>
      <c r="C11" s="25"/>
      <c r="D11" s="3"/>
      <c r="E11" s="3"/>
      <c r="F11" s="26"/>
      <c r="G11" s="26"/>
      <c r="H11" s="28" t="str">
        <f t="shared" si="9"/>
        <v/>
      </c>
      <c r="J11" s="115"/>
      <c r="K11" s="1"/>
      <c r="L11" s="12">
        <f t="shared" si="10"/>
        <v>0</v>
      </c>
      <c r="M11" s="36"/>
      <c r="N11" s="115"/>
      <c r="O11" s="1" t="str">
        <f>設定!H17</f>
        <v>教会学校費</v>
      </c>
      <c r="P11" s="1"/>
      <c r="Q11" s="12">
        <f t="shared" si="8"/>
        <v>0</v>
      </c>
      <c r="U11" s="11">
        <v>4</v>
      </c>
      <c r="V11" s="45" t="str">
        <f t="shared" si="11"/>
        <v/>
      </c>
      <c r="W11" s="12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4.25" thickBot="1" x14ac:dyDescent="0.2">
      <c r="A12" s="11" t="str">
        <f>IF(B12="","",COUNTA($B$3:B12))</f>
        <v/>
      </c>
      <c r="B12" s="24"/>
      <c r="C12" s="25"/>
      <c r="D12" s="3"/>
      <c r="E12" s="3"/>
      <c r="F12" s="26"/>
      <c r="G12" s="26"/>
      <c r="H12" s="28" t="str">
        <f t="shared" si="9"/>
        <v/>
      </c>
      <c r="J12" s="115" t="s">
        <v>64</v>
      </c>
      <c r="K12" s="1" t="str">
        <f>設定!H7</f>
        <v>教会援助金</v>
      </c>
      <c r="L12" s="12">
        <f t="shared" si="10"/>
        <v>0</v>
      </c>
      <c r="M12" s="36"/>
      <c r="N12" s="115"/>
      <c r="O12" s="1" t="str">
        <f>設定!H18</f>
        <v>図書研修費</v>
      </c>
      <c r="P12" s="1"/>
      <c r="Q12" s="12">
        <f t="shared" si="8"/>
        <v>0</v>
      </c>
      <c r="U12" s="13">
        <v>5</v>
      </c>
      <c r="V12" s="47" t="str">
        <f t="shared" si="11"/>
        <v/>
      </c>
      <c r="W12" s="15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x14ac:dyDescent="0.15">
      <c r="A13" s="11" t="str">
        <f>IF(B13="","",COUNTA($B$3:B13))</f>
        <v/>
      </c>
      <c r="B13" s="24"/>
      <c r="C13" s="25"/>
      <c r="D13" s="3"/>
      <c r="E13" s="3"/>
      <c r="F13" s="26"/>
      <c r="G13" s="26"/>
      <c r="H13" s="28" t="str">
        <f t="shared" si="9"/>
        <v/>
      </c>
      <c r="J13" s="115"/>
      <c r="K13" s="1" t="str">
        <f>設定!H8</f>
        <v>雑収入</v>
      </c>
      <c r="L13" s="12">
        <f t="shared" si="10"/>
        <v>0</v>
      </c>
      <c r="M13" s="36"/>
      <c r="N13" s="115"/>
      <c r="O13" s="1" t="str">
        <f>設定!H19</f>
        <v>交通費</v>
      </c>
      <c r="P13" s="1"/>
      <c r="Q13" s="12">
        <f t="shared" si="8"/>
        <v>0</v>
      </c>
      <c r="U13" s="20" t="s">
        <v>12</v>
      </c>
      <c r="V13" s="21" t="s">
        <v>54</v>
      </c>
      <c r="W13" s="22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x14ac:dyDescent="0.15">
      <c r="A14" s="11" t="str">
        <f>IF(B14="","",COUNTA($B$3:B14))</f>
        <v/>
      </c>
      <c r="B14" s="24"/>
      <c r="C14" s="25"/>
      <c r="D14" s="3"/>
      <c r="E14" s="3"/>
      <c r="F14" s="26"/>
      <c r="G14" s="26"/>
      <c r="H14" s="28" t="str">
        <f t="shared" si="9"/>
        <v/>
      </c>
      <c r="J14" s="115"/>
      <c r="K14" s="1"/>
      <c r="L14" s="12">
        <f t="shared" si="10"/>
        <v>0</v>
      </c>
      <c r="M14" s="36"/>
      <c r="N14" s="115"/>
      <c r="O14" s="1" t="str">
        <f>設定!H20</f>
        <v>通信費</v>
      </c>
      <c r="P14" s="1"/>
      <c r="Q14" s="12">
        <f t="shared" si="8"/>
        <v>0</v>
      </c>
      <c r="U14" s="11">
        <v>1</v>
      </c>
      <c r="V14" s="46" t="str">
        <f t="shared" ref="V14:W18" si="12">IF($U14&gt;MAX($AB$3:$AB$59),"",INDEX($B$3:$G$59,MATCH($U14,$AB$3:$AB$59,0),MATCH(V$13,$B$2:$G$2,0)))</f>
        <v/>
      </c>
      <c r="W14" s="12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x14ac:dyDescent="0.15">
      <c r="A15" s="11" t="str">
        <f>IF(B15="","",COUNTA($B$3:B15))</f>
        <v/>
      </c>
      <c r="B15" s="24"/>
      <c r="C15" s="25"/>
      <c r="D15" s="3"/>
      <c r="E15" s="3"/>
      <c r="F15" s="26"/>
      <c r="G15" s="26"/>
      <c r="H15" s="28" t="str">
        <f t="shared" si="9"/>
        <v/>
      </c>
      <c r="J15" s="115" t="s">
        <v>15</v>
      </c>
      <c r="K15" s="1" t="str">
        <f>設定!H9</f>
        <v>借入金</v>
      </c>
      <c r="L15" s="12">
        <f t="shared" si="10"/>
        <v>0</v>
      </c>
      <c r="M15" s="36"/>
      <c r="N15" s="115" t="s">
        <v>69</v>
      </c>
      <c r="O15" s="129" t="s">
        <v>66</v>
      </c>
      <c r="P15" s="1" t="str">
        <f>設定!H21</f>
        <v>本部什一献金</v>
      </c>
      <c r="Q15" s="12">
        <f t="shared" ref="Q15:Q20" si="13">SUMIF(C$3:C$59,P15,G$3:G$59)</f>
        <v>0</v>
      </c>
      <c r="U15" s="11">
        <v>2</v>
      </c>
      <c r="V15" s="46" t="str">
        <f t="shared" si="12"/>
        <v/>
      </c>
      <c r="W15" s="12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x14ac:dyDescent="0.15">
      <c r="A16" s="11" t="str">
        <f>IF(B16="","",COUNTA($B$3:B16))</f>
        <v/>
      </c>
      <c r="B16" s="24"/>
      <c r="C16" s="25"/>
      <c r="D16" s="3"/>
      <c r="E16" s="3"/>
      <c r="F16" s="26"/>
      <c r="G16" s="26"/>
      <c r="H16" s="28" t="str">
        <f t="shared" si="9"/>
        <v/>
      </c>
      <c r="J16" s="115"/>
      <c r="K16" s="1"/>
      <c r="L16" s="12">
        <f t="shared" si="10"/>
        <v>0</v>
      </c>
      <c r="M16" s="36"/>
      <c r="N16" s="115"/>
      <c r="O16" s="129"/>
      <c r="P16" s="1" t="str">
        <f>設定!H22</f>
        <v>厚生福祉献金</v>
      </c>
      <c r="Q16" s="12">
        <f t="shared" si="13"/>
        <v>0</v>
      </c>
      <c r="U16" s="11">
        <v>3</v>
      </c>
      <c r="V16" s="46" t="str">
        <f t="shared" si="12"/>
        <v/>
      </c>
      <c r="W16" s="12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4.25" thickBot="1" x14ac:dyDescent="0.2">
      <c r="A17" s="11" t="str">
        <f>IF(B17="","",COUNTA($B$3:B17))</f>
        <v/>
      </c>
      <c r="B17" s="24"/>
      <c r="C17" s="25"/>
      <c r="D17" s="3"/>
      <c r="E17" s="3"/>
      <c r="F17" s="26"/>
      <c r="G17" s="26"/>
      <c r="H17" s="28" t="str">
        <f t="shared" si="9"/>
        <v/>
      </c>
      <c r="J17" s="122" t="s">
        <v>65</v>
      </c>
      <c r="K17" s="120"/>
      <c r="L17" s="15">
        <f>SUM(L4:L16)</f>
        <v>0</v>
      </c>
      <c r="M17" s="36"/>
      <c r="N17" s="115"/>
      <c r="O17" s="129"/>
      <c r="P17" s="1" t="str">
        <f>設定!H23</f>
        <v>退職積立献金</v>
      </c>
      <c r="Q17" s="12">
        <f t="shared" si="13"/>
        <v>0</v>
      </c>
      <c r="U17" s="11">
        <v>4</v>
      </c>
      <c r="V17" s="46" t="str">
        <f t="shared" si="12"/>
        <v/>
      </c>
      <c r="W17" s="12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4.25" thickBot="1" x14ac:dyDescent="0.2">
      <c r="A18" s="11" t="str">
        <f>IF(B18="","",COUNTA($B$3:B18))</f>
        <v/>
      </c>
      <c r="B18" s="24"/>
      <c r="C18" s="25"/>
      <c r="D18" s="3"/>
      <c r="E18" s="3"/>
      <c r="F18" s="26"/>
      <c r="G18" s="26"/>
      <c r="H18" s="28" t="str">
        <f t="shared" si="9"/>
        <v/>
      </c>
      <c r="N18" s="115"/>
      <c r="O18" s="129"/>
      <c r="P18" s="1" t="str">
        <f>設定!H24</f>
        <v>海外宣教献金</v>
      </c>
      <c r="Q18" s="12">
        <f t="shared" si="13"/>
        <v>0</v>
      </c>
      <c r="U18" s="49">
        <v>5</v>
      </c>
      <c r="V18" s="50" t="str">
        <f t="shared" si="12"/>
        <v/>
      </c>
      <c r="W18" s="51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4.25" thickBot="1" x14ac:dyDescent="0.2">
      <c r="A19" s="11" t="str">
        <f>IF(B19="","",COUNTA($B$3:B19))</f>
        <v/>
      </c>
      <c r="B19" s="24"/>
      <c r="C19" s="25"/>
      <c r="D19" s="3"/>
      <c r="E19" s="3"/>
      <c r="F19" s="26"/>
      <c r="G19" s="26"/>
      <c r="H19" s="28" t="str">
        <f t="shared" si="9"/>
        <v/>
      </c>
      <c r="J19" t="s">
        <v>74</v>
      </c>
      <c r="N19" s="115"/>
      <c r="O19" s="129"/>
      <c r="P19" s="1" t="str">
        <f>設定!H25</f>
        <v>国内宣教献金</v>
      </c>
      <c r="Q19" s="12">
        <f t="shared" si="13"/>
        <v>0</v>
      </c>
      <c r="U19" s="20" t="s">
        <v>14</v>
      </c>
      <c r="V19" s="21" t="s">
        <v>54</v>
      </c>
      <c r="W19" s="22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x14ac:dyDescent="0.15">
      <c r="A20" s="11" t="str">
        <f>IF(B20="","",COUNTA($B$3:B20))</f>
        <v/>
      </c>
      <c r="B20" s="24"/>
      <c r="C20" s="25"/>
      <c r="D20" s="3"/>
      <c r="E20" s="3"/>
      <c r="F20" s="26"/>
      <c r="G20" s="26"/>
      <c r="H20" s="28" t="str">
        <f t="shared" si="9"/>
        <v/>
      </c>
      <c r="J20" s="39">
        <v>1</v>
      </c>
      <c r="K20" s="85" t="str">
        <f>V8</f>
        <v/>
      </c>
      <c r="L20" s="30" t="str">
        <f>W8</f>
        <v/>
      </c>
      <c r="M20" s="38"/>
      <c r="N20" s="115"/>
      <c r="O20" s="129"/>
      <c r="P20" s="1" t="str">
        <f>設定!H26</f>
        <v>本部その他献金</v>
      </c>
      <c r="Q20" s="12">
        <f t="shared" si="13"/>
        <v>0</v>
      </c>
      <c r="R20" s="8">
        <f>SUM(L20:L22)</f>
        <v>0</v>
      </c>
      <c r="S20" t="s">
        <v>76</v>
      </c>
      <c r="U20" s="11">
        <v>1</v>
      </c>
      <c r="V20" s="46" t="str">
        <f>IF($U20&gt;MAX($AD$3:$AD$59),"",INDEX($B$3:$G$59,MATCH($U20,$AD$3:$AD$59,0),MATCH(V$19,$B$2:$G$2,0)))</f>
        <v/>
      </c>
      <c r="W20" s="12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x14ac:dyDescent="0.15">
      <c r="A21" s="11" t="str">
        <f>IF(B21="","",COUNTA($B$3:B21))</f>
        <v/>
      </c>
      <c r="B21" s="24"/>
      <c r="C21" s="25"/>
      <c r="D21" s="3"/>
      <c r="E21" s="3"/>
      <c r="F21" s="26"/>
      <c r="G21" s="26"/>
      <c r="H21" s="28" t="str">
        <f t="shared" si="9"/>
        <v/>
      </c>
      <c r="J21" s="41">
        <v>2</v>
      </c>
      <c r="K21" s="86" t="str">
        <f t="shared" ref="K21:L22" si="14">V9</f>
        <v/>
      </c>
      <c r="L21" s="27" t="str">
        <f t="shared" si="14"/>
        <v/>
      </c>
      <c r="M21" s="38"/>
      <c r="N21" s="115"/>
      <c r="O21" s="1" t="str">
        <f>設定!H27</f>
        <v>その他協力献金</v>
      </c>
      <c r="P21" s="1"/>
      <c r="Q21" s="12">
        <f t="shared" ref="Q21:Q36" si="15">SUMIF(C$3:C$59,O21,G$3:G$59)</f>
        <v>0</v>
      </c>
      <c r="R21" s="8">
        <f>SUM(L25:L27)</f>
        <v>0</v>
      </c>
      <c r="S21" t="s">
        <v>76</v>
      </c>
      <c r="U21" s="11">
        <v>2</v>
      </c>
      <c r="V21" s="46" t="str">
        <f t="shared" ref="V21:W23" si="16">IF($U21&gt;MAX($AD$3:$AD$59),"",INDEX($B$3:$G$59,MATCH($U21,$AD$3:$AD$59,0),MATCH(V$19,$B$2:$G$2,0)))</f>
        <v/>
      </c>
      <c r="W21" s="12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4.25" thickBot="1" x14ac:dyDescent="0.2">
      <c r="A22" s="11" t="str">
        <f>IF(B22="","",COUNTA($B$3:B22))</f>
        <v/>
      </c>
      <c r="B22" s="24"/>
      <c r="C22" s="25"/>
      <c r="D22" s="3"/>
      <c r="E22" s="3"/>
      <c r="F22" s="26"/>
      <c r="G22" s="26"/>
      <c r="H22" s="28" t="str">
        <f t="shared" si="9"/>
        <v/>
      </c>
      <c r="J22" s="43">
        <v>3</v>
      </c>
      <c r="K22" s="87" t="str">
        <f t="shared" si="14"/>
        <v/>
      </c>
      <c r="L22" s="31" t="str">
        <f t="shared" si="14"/>
        <v/>
      </c>
      <c r="M22" s="38"/>
      <c r="N22" s="115" t="s">
        <v>70</v>
      </c>
      <c r="O22" s="1" t="str">
        <f>設定!H28</f>
        <v>修繕管理費</v>
      </c>
      <c r="P22" s="1"/>
      <c r="Q22" s="12">
        <f t="shared" si="15"/>
        <v>0</v>
      </c>
      <c r="U22" s="11">
        <v>3</v>
      </c>
      <c r="V22" s="46" t="str">
        <f t="shared" si="16"/>
        <v/>
      </c>
      <c r="W22" s="12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4.25" thickBot="1" x14ac:dyDescent="0.2">
      <c r="A23" s="11" t="str">
        <f>IF(B23="","",COUNTA($B$3:B23))</f>
        <v/>
      </c>
      <c r="B23" s="24"/>
      <c r="C23" s="25"/>
      <c r="D23" s="3"/>
      <c r="E23" s="3"/>
      <c r="F23" s="26"/>
      <c r="G23" s="26"/>
      <c r="H23" s="28" t="str">
        <f t="shared" si="9"/>
        <v/>
      </c>
      <c r="N23" s="115"/>
      <c r="O23" s="1" t="str">
        <f>設定!H29</f>
        <v>租税保険料</v>
      </c>
      <c r="P23" s="1"/>
      <c r="Q23" s="12">
        <f t="shared" si="15"/>
        <v>0</v>
      </c>
      <c r="U23" s="49">
        <v>4</v>
      </c>
      <c r="V23" s="50" t="str">
        <f t="shared" si="16"/>
        <v/>
      </c>
      <c r="W23" s="51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4.25" thickBot="1" x14ac:dyDescent="0.2">
      <c r="A24" s="11" t="str">
        <f>IF(B24="","",COUNTA($B$3:B24))</f>
        <v/>
      </c>
      <c r="B24" s="24"/>
      <c r="C24" s="25"/>
      <c r="D24" s="3"/>
      <c r="E24" s="3"/>
      <c r="F24" s="26"/>
      <c r="G24" s="26"/>
      <c r="H24" s="28" t="str">
        <f t="shared" si="9"/>
        <v/>
      </c>
      <c r="J24" t="s">
        <v>75</v>
      </c>
      <c r="N24" s="115"/>
      <c r="O24" s="1" t="str">
        <f>設定!H30</f>
        <v>借地借家料</v>
      </c>
      <c r="P24" s="1"/>
      <c r="Q24" s="12">
        <f t="shared" si="15"/>
        <v>0</v>
      </c>
      <c r="U24" s="52" t="s">
        <v>17</v>
      </c>
      <c r="V24" s="53" t="s">
        <v>54</v>
      </c>
      <c r="W24" s="54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x14ac:dyDescent="0.15">
      <c r="A25" s="11" t="str">
        <f>IF(B25="","",COUNTA($B$3:B25))</f>
        <v/>
      </c>
      <c r="B25" s="24"/>
      <c r="C25" s="25"/>
      <c r="D25" s="3"/>
      <c r="E25" s="3"/>
      <c r="F25" s="26"/>
      <c r="G25" s="26"/>
      <c r="H25" s="28" t="str">
        <f t="shared" si="9"/>
        <v/>
      </c>
      <c r="J25" s="39">
        <v>1</v>
      </c>
      <c r="K25" s="40" t="str">
        <f>V14</f>
        <v/>
      </c>
      <c r="L25" s="30" t="str">
        <f>W14</f>
        <v/>
      </c>
      <c r="M25" s="38"/>
      <c r="N25" s="115"/>
      <c r="O25" s="1" t="str">
        <f>設定!H31</f>
        <v>事務費</v>
      </c>
      <c r="P25" s="1"/>
      <c r="Q25" s="12">
        <f t="shared" si="15"/>
        <v>0</v>
      </c>
      <c r="U25" s="11">
        <v>1</v>
      </c>
      <c r="V25" s="46" t="str">
        <f>IF($U25&gt;MAX($AF$3:$AF$59),"",INDEX($B$3:$G$59,MATCH($U25,$AF$3:$AF$59,0),MATCH(V$24,$B$2:$G$2,0)))</f>
        <v/>
      </c>
      <c r="W25" s="12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x14ac:dyDescent="0.15">
      <c r="A26" s="11" t="str">
        <f>IF(B26="","",COUNTA($B$3:B26))</f>
        <v/>
      </c>
      <c r="B26" s="24"/>
      <c r="C26" s="25"/>
      <c r="D26" s="3"/>
      <c r="E26" s="3"/>
      <c r="F26" s="26"/>
      <c r="G26" s="26"/>
      <c r="H26" s="28" t="str">
        <f t="shared" si="9"/>
        <v/>
      </c>
      <c r="J26" s="41">
        <v>2</v>
      </c>
      <c r="K26" s="42" t="str">
        <f t="shared" ref="K26:L27" si="17">V15</f>
        <v/>
      </c>
      <c r="L26" s="27" t="str">
        <f t="shared" si="17"/>
        <v/>
      </c>
      <c r="M26" s="38"/>
      <c r="N26" s="115"/>
      <c r="O26" s="1" t="str">
        <f>設定!H32</f>
        <v>光熱水費</v>
      </c>
      <c r="P26" s="1"/>
      <c r="Q26" s="12">
        <f t="shared" si="15"/>
        <v>0</v>
      </c>
      <c r="U26" s="11">
        <v>2</v>
      </c>
      <c r="V26" s="46" t="str">
        <f t="shared" ref="V26:W28" si="18">IF($U26&gt;MAX($AF$3:$AF$59),"",INDEX($B$3:$G$59,MATCH($U26,$AF$3:$AF$59,0),MATCH(V$24,$B$2:$G$2,0)))</f>
        <v/>
      </c>
      <c r="W26" s="12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4.25" thickBot="1" x14ac:dyDescent="0.2">
      <c r="A27" s="11" t="str">
        <f>IF(B27="","",COUNTA($B$3:B27))</f>
        <v/>
      </c>
      <c r="B27" s="24"/>
      <c r="C27" s="25"/>
      <c r="D27" s="3"/>
      <c r="E27" s="3"/>
      <c r="F27" s="26"/>
      <c r="G27" s="26"/>
      <c r="H27" s="28" t="str">
        <f t="shared" si="9"/>
        <v/>
      </c>
      <c r="J27" s="43">
        <v>3</v>
      </c>
      <c r="K27" s="44" t="str">
        <f t="shared" si="17"/>
        <v/>
      </c>
      <c r="L27" s="31" t="str">
        <f t="shared" si="17"/>
        <v/>
      </c>
      <c r="M27" s="38"/>
      <c r="N27" s="115"/>
      <c r="O27" s="1" t="str">
        <f>設定!H33</f>
        <v>備品費</v>
      </c>
      <c r="P27" s="1"/>
      <c r="Q27" s="12">
        <f t="shared" si="15"/>
        <v>0</v>
      </c>
      <c r="U27" s="11">
        <v>3</v>
      </c>
      <c r="V27" s="46" t="str">
        <f t="shared" si="18"/>
        <v/>
      </c>
      <c r="W27" s="12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4.25" thickBot="1" x14ac:dyDescent="0.2">
      <c r="A28" s="11" t="str">
        <f>IF(B28="","",COUNTA($B$3:B28))</f>
        <v/>
      </c>
      <c r="B28" s="24"/>
      <c r="C28" s="25"/>
      <c r="D28" s="3"/>
      <c r="E28" s="3"/>
      <c r="F28" s="26"/>
      <c r="G28" s="26"/>
      <c r="H28" s="28" t="str">
        <f t="shared" si="9"/>
        <v/>
      </c>
      <c r="N28" s="115"/>
      <c r="O28" s="1" t="str">
        <f>設定!H34</f>
        <v>慶弔費</v>
      </c>
      <c r="P28" s="1"/>
      <c r="Q28" s="12">
        <f t="shared" si="15"/>
        <v>0</v>
      </c>
      <c r="U28" s="49">
        <v>4</v>
      </c>
      <c r="V28" s="50" t="str">
        <f t="shared" si="18"/>
        <v/>
      </c>
      <c r="W28" s="51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4.25" thickBot="1" x14ac:dyDescent="0.2">
      <c r="A29" s="11" t="str">
        <f>IF(B29="","",COUNTA($B$3:B29))</f>
        <v/>
      </c>
      <c r="B29" s="24"/>
      <c r="C29" s="25"/>
      <c r="D29" s="3"/>
      <c r="E29" s="3"/>
      <c r="F29" s="26"/>
      <c r="G29" s="26"/>
      <c r="H29" s="28" t="str">
        <f t="shared" si="9"/>
        <v/>
      </c>
      <c r="J29" t="s">
        <v>67</v>
      </c>
      <c r="N29" s="115"/>
      <c r="O29" s="1" t="str">
        <f>設定!H35</f>
        <v>接待費</v>
      </c>
      <c r="P29" s="1"/>
      <c r="Q29" s="12">
        <f t="shared" si="15"/>
        <v>0</v>
      </c>
      <c r="U29" s="52" t="s">
        <v>33</v>
      </c>
      <c r="V29" s="53" t="s">
        <v>54</v>
      </c>
      <c r="W29" s="54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x14ac:dyDescent="0.15">
      <c r="A30" s="11" t="str">
        <f>IF(B30="","",COUNTA($B$3:B30))</f>
        <v/>
      </c>
      <c r="B30" s="24"/>
      <c r="C30" s="25"/>
      <c r="D30" s="3"/>
      <c r="E30" s="3"/>
      <c r="F30" s="26"/>
      <c r="G30" s="26"/>
      <c r="H30" s="28" t="str">
        <f t="shared" si="9"/>
        <v/>
      </c>
      <c r="J30" s="39">
        <v>1</v>
      </c>
      <c r="K30" s="40"/>
      <c r="L30" s="30"/>
      <c r="M30" s="38"/>
      <c r="N30" s="115"/>
      <c r="O30" s="1" t="str">
        <f>設定!H36</f>
        <v>諸費</v>
      </c>
      <c r="P30" s="1"/>
      <c r="Q30" s="12">
        <f t="shared" si="15"/>
        <v>0</v>
      </c>
      <c r="U30" s="11">
        <v>1</v>
      </c>
      <c r="V30" s="46" t="str">
        <f>IF($U30&gt;MAX($AH$3:$AH$59),"",INDEX($B$3:$G$59,MATCH($U30,$AH$3:$AH$59,0),MATCH(V$29,$B$2:$G$2,0)))</f>
        <v/>
      </c>
      <c r="W30" s="12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x14ac:dyDescent="0.15">
      <c r="A31" s="11" t="str">
        <f>IF(B31="","",COUNTA($B$3:B31))</f>
        <v/>
      </c>
      <c r="B31" s="24"/>
      <c r="C31" s="25"/>
      <c r="D31" s="3"/>
      <c r="E31" s="3"/>
      <c r="F31" s="26"/>
      <c r="G31" s="26"/>
      <c r="H31" s="28" t="str">
        <f t="shared" si="9"/>
        <v/>
      </c>
      <c r="J31" s="41">
        <v>2</v>
      </c>
      <c r="K31" s="42"/>
      <c r="L31" s="27"/>
      <c r="M31" s="38"/>
      <c r="N31" s="115" t="s">
        <v>44</v>
      </c>
      <c r="O31" s="1" t="str">
        <f>設定!H37</f>
        <v>施設・整備費</v>
      </c>
      <c r="P31" s="1"/>
      <c r="Q31" s="12">
        <f t="shared" si="15"/>
        <v>0</v>
      </c>
      <c r="U31" s="11">
        <v>2</v>
      </c>
      <c r="V31" s="46" t="str">
        <f t="shared" ref="V31:W33" si="19">IF($U31&gt;MAX($AH$3:$AH$59),"",INDEX($B$3:$G$59,MATCH($U31,$AH$3:$AH$59,0),MATCH(V$29,$B$2:$G$2,0)))</f>
        <v/>
      </c>
      <c r="W31" s="12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4.25" thickBot="1" x14ac:dyDescent="0.2">
      <c r="A32" s="11" t="str">
        <f>IF(B32="","",COUNTA($B$3:B32))</f>
        <v/>
      </c>
      <c r="B32" s="24"/>
      <c r="C32" s="25"/>
      <c r="D32" s="3"/>
      <c r="E32" s="3"/>
      <c r="F32" s="26"/>
      <c r="G32" s="26"/>
      <c r="H32" s="28" t="str">
        <f t="shared" si="9"/>
        <v/>
      </c>
      <c r="J32" s="43">
        <v>3</v>
      </c>
      <c r="K32" s="44"/>
      <c r="L32" s="31"/>
      <c r="M32" s="38"/>
      <c r="N32" s="115"/>
      <c r="O32" s="1" t="str">
        <f>設定!H38</f>
        <v>会堂建築費</v>
      </c>
      <c r="P32" s="1"/>
      <c r="Q32" s="12">
        <f t="shared" si="15"/>
        <v>0</v>
      </c>
      <c r="U32" s="11">
        <v>3</v>
      </c>
      <c r="V32" s="46" t="str">
        <f t="shared" si="19"/>
        <v/>
      </c>
      <c r="W32" s="12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4.25" thickBot="1" x14ac:dyDescent="0.2">
      <c r="A33" s="11" t="str">
        <f>IF(B33="","",COUNTA($B$3:B33))</f>
        <v/>
      </c>
      <c r="B33" s="24"/>
      <c r="C33" s="25"/>
      <c r="D33" s="3"/>
      <c r="E33" s="3"/>
      <c r="F33" s="26"/>
      <c r="G33" s="26"/>
      <c r="H33" s="28" t="str">
        <f t="shared" si="9"/>
        <v/>
      </c>
      <c r="N33" s="115" t="s">
        <v>71</v>
      </c>
      <c r="O33" s="1" t="str">
        <f>設定!H39</f>
        <v>会堂返済費</v>
      </c>
      <c r="P33" s="1"/>
      <c r="Q33" s="12">
        <f t="shared" si="15"/>
        <v>0</v>
      </c>
      <c r="U33" s="13">
        <v>4</v>
      </c>
      <c r="V33" s="48" t="str">
        <f t="shared" si="19"/>
        <v/>
      </c>
      <c r="W33" s="15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4.25" thickBot="1" x14ac:dyDescent="0.2">
      <c r="A34" s="11" t="str">
        <f>IF(B34="","",COUNTA($B$3:B34))</f>
        <v/>
      </c>
      <c r="B34" s="24"/>
      <c r="C34" s="25"/>
      <c r="D34" s="3"/>
      <c r="E34" s="3"/>
      <c r="F34" s="26"/>
      <c r="G34" s="26"/>
      <c r="H34" s="28" t="str">
        <f t="shared" si="9"/>
        <v/>
      </c>
      <c r="N34" s="115"/>
      <c r="O34" s="1" t="str">
        <f>設定!H40</f>
        <v>その他返済金</v>
      </c>
      <c r="P34" s="1"/>
      <c r="Q34" s="12">
        <f t="shared" si="15"/>
        <v>0</v>
      </c>
      <c r="U34" s="55" t="s">
        <v>32</v>
      </c>
      <c r="V34" s="56" t="s">
        <v>54</v>
      </c>
      <c r="W34" s="57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x14ac:dyDescent="0.15">
      <c r="A35" s="11" t="str">
        <f>IF(B35="","",COUNTA($B$3:B35))</f>
        <v/>
      </c>
      <c r="B35" s="24"/>
      <c r="C35" s="25"/>
      <c r="D35" s="3"/>
      <c r="E35" s="3"/>
      <c r="F35" s="26"/>
      <c r="G35" s="26"/>
      <c r="H35" s="28" t="str">
        <f t="shared" si="9"/>
        <v/>
      </c>
      <c r="J35" s="76" t="s">
        <v>130</v>
      </c>
      <c r="K35" s="98"/>
      <c r="L35" s="58">
        <f>F3</f>
        <v>0</v>
      </c>
      <c r="N35" s="115" t="s">
        <v>72</v>
      </c>
      <c r="O35" s="1" t="str">
        <f>設定!H41</f>
        <v>会堂積立金</v>
      </c>
      <c r="P35" s="1"/>
      <c r="Q35" s="12">
        <f t="shared" si="15"/>
        <v>0</v>
      </c>
      <c r="U35" s="11">
        <v>1</v>
      </c>
      <c r="V35" s="46" t="str">
        <f>IF($U35&gt;MAX($AJ$3:$AJ$59),"",INDEX($B$3:$G$59,MATCH($U35,$AJ$3:$AJ$59,0),MATCH(V$34,$B$2:$G$2,0)))</f>
        <v/>
      </c>
      <c r="W35" s="12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x14ac:dyDescent="0.15">
      <c r="A36" s="11" t="str">
        <f>IF(B36="","",COUNTA($B$3:B36))</f>
        <v/>
      </c>
      <c r="B36" s="24"/>
      <c r="C36" s="25"/>
      <c r="D36" s="3"/>
      <c r="E36" s="3"/>
      <c r="F36" s="26"/>
      <c r="G36" s="26"/>
      <c r="H36" s="28" t="str">
        <f t="shared" si="9"/>
        <v/>
      </c>
      <c r="J36" s="80" t="s">
        <v>131</v>
      </c>
      <c r="K36" s="63"/>
      <c r="L36" s="12">
        <f>SUM(L17-Q37)</f>
        <v>0</v>
      </c>
      <c r="N36" s="115"/>
      <c r="O36" s="1" t="str">
        <f>設定!H42</f>
        <v>その他積立金</v>
      </c>
      <c r="P36" s="1"/>
      <c r="Q36" s="12">
        <f t="shared" si="15"/>
        <v>0</v>
      </c>
      <c r="U36" s="11">
        <v>2</v>
      </c>
      <c r="V36" s="46" t="str">
        <f t="shared" ref="V36:W38" si="20">IF($U36&gt;MAX($AJ$3:$AJ$59),"",INDEX($B$3:$G$59,MATCH($U36,$AJ$3:$AJ$59,0),MATCH(V$34,$B$2:$G$2,0)))</f>
        <v/>
      </c>
      <c r="W36" s="12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4.25" thickBot="1" x14ac:dyDescent="0.2">
      <c r="A37" s="11" t="str">
        <f>IF(B37="","",COUNTA($B$3:B37))</f>
        <v/>
      </c>
      <c r="B37" s="24"/>
      <c r="C37" s="25"/>
      <c r="D37" s="3"/>
      <c r="E37" s="3"/>
      <c r="F37" s="26"/>
      <c r="G37" s="26"/>
      <c r="H37" s="28" t="str">
        <f t="shared" si="9"/>
        <v/>
      </c>
      <c r="J37" s="82" t="s">
        <v>132</v>
      </c>
      <c r="K37" s="99"/>
      <c r="L37" s="15">
        <f>SUM(L35:L36)</f>
        <v>0</v>
      </c>
      <c r="N37" s="122" t="s">
        <v>73</v>
      </c>
      <c r="O37" s="120"/>
      <c r="P37" s="120"/>
      <c r="Q37" s="15">
        <f>SUM(Q4:Q36)</f>
        <v>0</v>
      </c>
      <c r="U37" s="11">
        <v>3</v>
      </c>
      <c r="V37" s="46" t="str">
        <f t="shared" si="20"/>
        <v/>
      </c>
      <c r="W37" s="12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4.25" thickBot="1" x14ac:dyDescent="0.2">
      <c r="A38" s="11" t="str">
        <f>IF(B38="","",COUNTA($B$3:B38))</f>
        <v/>
      </c>
      <c r="B38" s="24"/>
      <c r="C38" s="25"/>
      <c r="D38" s="3"/>
      <c r="E38" s="3"/>
      <c r="F38" s="26"/>
      <c r="G38" s="26"/>
      <c r="H38" s="28" t="str">
        <f t="shared" si="9"/>
        <v/>
      </c>
      <c r="U38" s="13">
        <v>4</v>
      </c>
      <c r="V38" s="48" t="str">
        <f t="shared" si="20"/>
        <v/>
      </c>
      <c r="W38" s="15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x14ac:dyDescent="0.15">
      <c r="A39" s="11" t="str">
        <f>IF(B39="","",COUNTA($B$3:B39))</f>
        <v/>
      </c>
      <c r="B39" s="24"/>
      <c r="C39" s="25"/>
      <c r="D39" s="3"/>
      <c r="E39" s="3"/>
      <c r="F39" s="26"/>
      <c r="G39" s="26"/>
      <c r="H39" s="28" t="str">
        <f t="shared" si="9"/>
        <v/>
      </c>
      <c r="U39" s="55" t="s">
        <v>46</v>
      </c>
      <c r="V39" s="56" t="s">
        <v>54</v>
      </c>
      <c r="W39" s="57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4.25" thickBot="1" x14ac:dyDescent="0.2">
      <c r="A40" s="11" t="str">
        <f>IF(B40="","",COUNTA($B$3:B40))</f>
        <v/>
      </c>
      <c r="B40" s="24"/>
      <c r="C40" s="25"/>
      <c r="D40" s="3"/>
      <c r="E40" s="3"/>
      <c r="F40" s="26"/>
      <c r="G40" s="26"/>
      <c r="H40" s="28" t="str">
        <f t="shared" si="9"/>
        <v/>
      </c>
      <c r="J40" t="s">
        <v>97</v>
      </c>
      <c r="L40" s="6">
        <f>L1</f>
        <v>2016</v>
      </c>
      <c r="M40" s="6"/>
      <c r="N40" s="4">
        <f>N1</f>
        <v>10</v>
      </c>
      <c r="O40" s="114">
        <f>O1</f>
        <v>0</v>
      </c>
      <c r="P40" s="114"/>
      <c r="Q40" s="5">
        <f>Q1</f>
        <v>0</v>
      </c>
      <c r="U40" s="11">
        <v>1</v>
      </c>
      <c r="V40" s="46" t="str">
        <f>IF($U40&gt;MAX($AL$3:$AL$59),"",INDEX($B$3:$G$59,MATCH($U40,$AL$3:$AL$59,0),MATCH(V$39,$B$2:$G$2,0)))</f>
        <v/>
      </c>
      <c r="W40" s="12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x14ac:dyDescent="0.15">
      <c r="A41" s="11" t="str">
        <f>IF(B41="","",COUNTA($B$3:B41))</f>
        <v/>
      </c>
      <c r="B41" s="24"/>
      <c r="C41" s="25"/>
      <c r="D41" s="3"/>
      <c r="E41" s="3"/>
      <c r="F41" s="26"/>
      <c r="G41" s="26"/>
      <c r="H41" s="28" t="str">
        <f t="shared" si="9"/>
        <v/>
      </c>
      <c r="J41" s="9" t="str">
        <f>P15</f>
        <v>本部什一献金</v>
      </c>
      <c r="K41" s="10"/>
      <c r="L41" s="71">
        <f>SUMIF(E$3:E$59,J41,G$3:G$59)</f>
        <v>0</v>
      </c>
      <c r="M41" s="74"/>
      <c r="N41" s="116" t="s">
        <v>90</v>
      </c>
      <c r="O41" s="10" t="s">
        <v>83</v>
      </c>
      <c r="P41" s="10"/>
      <c r="Q41" s="58">
        <f>SUMIF(E$3:E$59,N$41&amp;"・"&amp;O41,G$3:G$59)</f>
        <v>0</v>
      </c>
      <c r="U41" s="11">
        <v>2</v>
      </c>
      <c r="V41" s="46" t="str">
        <f t="shared" ref="V41:W42" si="21">IF($U41&gt;MAX($AL$3:$AL$59),"",INDEX($B$3:$G$59,MATCH($U41,$AL$3:$AL$59,0),MATCH(V$39,$B$2:$G$2,0)))</f>
        <v/>
      </c>
      <c r="W41" s="12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4.25" thickBot="1" x14ac:dyDescent="0.2">
      <c r="A42" s="11" t="str">
        <f>IF(B42="","",COUNTA($B$3:B42))</f>
        <v/>
      </c>
      <c r="B42" s="24"/>
      <c r="C42" s="25"/>
      <c r="D42" s="3"/>
      <c r="E42" s="3"/>
      <c r="F42" s="26"/>
      <c r="G42" s="26"/>
      <c r="H42" s="28" t="str">
        <f t="shared" si="9"/>
        <v/>
      </c>
      <c r="J42" s="11" t="str">
        <f>P16</f>
        <v>厚生福祉献金</v>
      </c>
      <c r="K42" s="1"/>
      <c r="L42" s="72">
        <f>SUMIF(E$3:E$59,J42,G$3:G$59)</f>
        <v>0</v>
      </c>
      <c r="M42" s="64"/>
      <c r="N42" s="117"/>
      <c r="O42" s="1" t="s">
        <v>91</v>
      </c>
      <c r="P42" s="1"/>
      <c r="Q42" s="12">
        <f t="shared" ref="Q42:Q44" si="22">SUMIF(E$3:E$59,N$41&amp;"・"&amp;O42,G$3:G$59)</f>
        <v>0</v>
      </c>
      <c r="U42" s="13">
        <v>3</v>
      </c>
      <c r="V42" s="48" t="str">
        <f t="shared" si="21"/>
        <v/>
      </c>
      <c r="W42" s="15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x14ac:dyDescent="0.15">
      <c r="A43" s="11" t="str">
        <f>IF(B43="","",COUNTA($B$3:B43))</f>
        <v/>
      </c>
      <c r="B43" s="24"/>
      <c r="C43" s="25"/>
      <c r="D43" s="3"/>
      <c r="E43" s="3"/>
      <c r="F43" s="26"/>
      <c r="G43" s="26"/>
      <c r="H43" s="28" t="str">
        <f t="shared" si="9"/>
        <v/>
      </c>
      <c r="J43" s="11" t="str">
        <f>P17</f>
        <v>退職積立献金</v>
      </c>
      <c r="K43" s="1"/>
      <c r="L43" s="72">
        <f t="shared" ref="L43:L52" si="23">SUMIF(E$3:E$59,J43,G$3:G$59)</f>
        <v>0</v>
      </c>
      <c r="M43" s="64"/>
      <c r="N43" s="117"/>
      <c r="O43" s="60" t="s">
        <v>92</v>
      </c>
      <c r="P43" s="60"/>
      <c r="Q43" s="12">
        <f t="shared" si="22"/>
        <v>0</v>
      </c>
      <c r="U43" s="55" t="s">
        <v>48</v>
      </c>
      <c r="V43" s="56"/>
      <c r="W43" s="57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x14ac:dyDescent="0.15">
      <c r="A44" s="11" t="str">
        <f>IF(B44="","",COUNTA($B$3:B44))</f>
        <v/>
      </c>
      <c r="B44" s="24"/>
      <c r="C44" s="25"/>
      <c r="D44" s="3"/>
      <c r="E44" s="3"/>
      <c r="F44" s="26"/>
      <c r="G44" s="26"/>
      <c r="H44" s="28" t="str">
        <f t="shared" si="9"/>
        <v/>
      </c>
      <c r="J44" s="115" t="s">
        <v>80</v>
      </c>
      <c r="K44" s="1" t="s">
        <v>83</v>
      </c>
      <c r="L44" s="72">
        <f>SUMIF(E$3:E$59,J$44&amp;"・"&amp;K44,G$3:G$59)</f>
        <v>0</v>
      </c>
      <c r="M44" s="64"/>
      <c r="N44" s="118"/>
      <c r="O44" s="62"/>
      <c r="P44" s="63"/>
      <c r="Q44" s="59">
        <f t="shared" si="22"/>
        <v>0</v>
      </c>
      <c r="U44" s="11">
        <v>1</v>
      </c>
      <c r="V44" s="46" t="str">
        <f>IF($U44&gt;MAX($AN$3:$AN$59),"",INDEX($B$3:$G$59,MATCH($U44,$AN$3:$AN$59,0),MATCH(V$43,$B$2:$G$2,0)))</f>
        <v/>
      </c>
      <c r="W44" s="12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x14ac:dyDescent="0.15">
      <c r="A45" s="11" t="str">
        <f>IF(B45="","",COUNTA($B$3:B45))</f>
        <v/>
      </c>
      <c r="B45" s="24"/>
      <c r="C45" s="25"/>
      <c r="D45" s="3"/>
      <c r="E45" s="3"/>
      <c r="F45" s="26"/>
      <c r="G45" s="26"/>
      <c r="H45" s="28" t="str">
        <f t="shared" si="9"/>
        <v/>
      </c>
      <c r="J45" s="115"/>
      <c r="K45" s="1" t="s">
        <v>82</v>
      </c>
      <c r="L45" s="72">
        <f t="shared" ref="L45:L49" si="24">SUMIF(E$3:E$59,J$44&amp;"・"&amp;K45,G$3:G$59)</f>
        <v>0</v>
      </c>
      <c r="M45" s="64"/>
      <c r="N45" s="63" t="s">
        <v>93</v>
      </c>
      <c r="O45" s="64"/>
      <c r="P45" s="64"/>
      <c r="Q45" s="12">
        <f t="shared" ref="Q45:Q51" si="25">SUMIF(E$3:E$59,N45,G$3:G$59)</f>
        <v>0</v>
      </c>
      <c r="U45" s="11">
        <v>2</v>
      </c>
      <c r="V45" s="46" t="str">
        <f t="shared" ref="V45:W46" si="26">IF($U45&gt;MAX($AN$3:$AN$59),"",INDEX($B$3:$G$59,MATCH($U45,$AN$3:$AN$59,0),MATCH(V$43,$B$2:$G$2,0)))</f>
        <v/>
      </c>
      <c r="W45" s="12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4.25" thickBot="1" x14ac:dyDescent="0.2">
      <c r="A46" s="11" t="str">
        <f>IF(B46="","",COUNTA($B$3:B46))</f>
        <v/>
      </c>
      <c r="B46" s="24"/>
      <c r="C46" s="25"/>
      <c r="D46" s="3"/>
      <c r="E46" s="3"/>
      <c r="F46" s="26"/>
      <c r="G46" s="26"/>
      <c r="H46" s="28" t="str">
        <f t="shared" si="9"/>
        <v/>
      </c>
      <c r="J46" s="115"/>
      <c r="K46" s="1" t="s">
        <v>84</v>
      </c>
      <c r="L46" s="72">
        <f t="shared" si="24"/>
        <v>0</v>
      </c>
      <c r="M46" s="64"/>
      <c r="N46" s="70" t="s">
        <v>94</v>
      </c>
      <c r="O46" s="65"/>
      <c r="P46" s="66"/>
      <c r="Q46" s="59">
        <f t="shared" si="25"/>
        <v>0</v>
      </c>
      <c r="U46" s="13">
        <v>3</v>
      </c>
      <c r="V46" s="48" t="str">
        <f t="shared" si="26"/>
        <v/>
      </c>
      <c r="W46" s="15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x14ac:dyDescent="0.15">
      <c r="A47" s="11" t="str">
        <f>IF(B47="","",COUNTA($B$3:B47))</f>
        <v/>
      </c>
      <c r="B47" s="24"/>
      <c r="C47" s="25"/>
      <c r="D47" s="3"/>
      <c r="E47" s="3"/>
      <c r="F47" s="26"/>
      <c r="G47" s="26"/>
      <c r="H47" s="28" t="str">
        <f t="shared" si="9"/>
        <v/>
      </c>
      <c r="J47" s="115"/>
      <c r="K47" s="1" t="s">
        <v>81</v>
      </c>
      <c r="L47" s="72">
        <f t="shared" si="24"/>
        <v>0</v>
      </c>
      <c r="M47" s="64"/>
      <c r="N47" s="67" t="s">
        <v>95</v>
      </c>
      <c r="O47" s="65"/>
      <c r="P47" s="66"/>
      <c r="Q47" s="59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x14ac:dyDescent="0.15">
      <c r="A48" s="11" t="str">
        <f>IF(B48="","",COUNTA($B$3:B48))</f>
        <v/>
      </c>
      <c r="B48" s="24"/>
      <c r="C48" s="25"/>
      <c r="D48" s="3"/>
      <c r="E48" s="3"/>
      <c r="F48" s="26"/>
      <c r="G48" s="26"/>
      <c r="H48" s="28" t="str">
        <f t="shared" si="9"/>
        <v/>
      </c>
      <c r="J48" s="115"/>
      <c r="K48" s="1" t="s">
        <v>85</v>
      </c>
      <c r="L48" s="72">
        <f t="shared" si="24"/>
        <v>0</v>
      </c>
      <c r="M48" s="64"/>
      <c r="N48" s="67"/>
      <c r="O48" s="67"/>
      <c r="P48" s="66"/>
      <c r="Q48" s="59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x14ac:dyDescent="0.15">
      <c r="A49" s="11" t="str">
        <f>IF(B49="","",COUNTA($B$3:B49))</f>
        <v/>
      </c>
      <c r="B49" s="24"/>
      <c r="C49" s="25"/>
      <c r="D49" s="3"/>
      <c r="E49" s="3"/>
      <c r="F49" s="26"/>
      <c r="G49" s="26"/>
      <c r="H49" s="28" t="str">
        <f t="shared" si="9"/>
        <v/>
      </c>
      <c r="J49" s="115"/>
      <c r="K49" s="1" t="s">
        <v>86</v>
      </c>
      <c r="L49" s="72">
        <f t="shared" si="24"/>
        <v>0</v>
      </c>
      <c r="M49" s="64"/>
      <c r="N49" s="70"/>
      <c r="O49" s="70"/>
      <c r="P49" s="63"/>
      <c r="Q49" s="59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x14ac:dyDescent="0.15">
      <c r="A50" s="11" t="str">
        <f>IF(B50="","",COUNTA($B$3:B50))</f>
        <v/>
      </c>
      <c r="B50" s="24"/>
      <c r="C50" s="25"/>
      <c r="D50" s="3"/>
      <c r="E50" s="3"/>
      <c r="F50" s="26"/>
      <c r="G50" s="26"/>
      <c r="H50" s="28" t="str">
        <f t="shared" si="9"/>
        <v/>
      </c>
      <c r="J50" s="11" t="s">
        <v>87</v>
      </c>
      <c r="K50" s="1"/>
      <c r="L50" s="72">
        <f t="shared" si="23"/>
        <v>0</v>
      </c>
      <c r="M50" s="64"/>
      <c r="N50" s="68"/>
      <c r="O50" s="68"/>
      <c r="P50" s="69"/>
      <c r="Q50" s="59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x14ac:dyDescent="0.15">
      <c r="A51" s="11" t="str">
        <f>IF(B51="","",COUNTA($B$3:B51))</f>
        <v/>
      </c>
      <c r="B51" s="24"/>
      <c r="C51" s="25"/>
      <c r="D51" s="3"/>
      <c r="E51" s="3"/>
      <c r="F51" s="26"/>
      <c r="G51" s="26"/>
      <c r="H51" s="28" t="str">
        <f t="shared" si="9"/>
        <v/>
      </c>
      <c r="J51" s="11" t="s">
        <v>88</v>
      </c>
      <c r="K51" s="1"/>
      <c r="L51" s="72">
        <f t="shared" si="23"/>
        <v>0</v>
      </c>
      <c r="M51" s="64"/>
      <c r="N51" s="69" t="s">
        <v>96</v>
      </c>
      <c r="O51" s="61"/>
      <c r="P51" s="61"/>
      <c r="Q51" s="12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4.25" thickBot="1" x14ac:dyDescent="0.2">
      <c r="A52" s="11" t="str">
        <f>IF(B52="","",COUNTA($B$3:B52))</f>
        <v/>
      </c>
      <c r="B52" s="24"/>
      <c r="C52" s="25"/>
      <c r="D52" s="3"/>
      <c r="E52" s="3"/>
      <c r="F52" s="26"/>
      <c r="G52" s="26"/>
      <c r="H52" s="28" t="str">
        <f t="shared" si="9"/>
        <v/>
      </c>
      <c r="J52" s="13" t="s">
        <v>89</v>
      </c>
      <c r="K52" s="14"/>
      <c r="L52" s="73">
        <f t="shared" si="23"/>
        <v>0</v>
      </c>
      <c r="M52" s="75"/>
      <c r="N52" s="119" t="s">
        <v>60</v>
      </c>
      <c r="O52" s="120"/>
      <c r="P52" s="120"/>
      <c r="Q52" s="29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x14ac:dyDescent="0.15">
      <c r="A53" s="11" t="str">
        <f>IF(B53="","",COUNTA($B$3:B53))</f>
        <v/>
      </c>
      <c r="B53" s="24"/>
      <c r="C53" s="25"/>
      <c r="D53" s="3"/>
      <c r="E53" s="3"/>
      <c r="F53" s="26"/>
      <c r="G53" s="26"/>
      <c r="H53" s="28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4.25" thickBot="1" x14ac:dyDescent="0.2">
      <c r="A54" s="11" t="str">
        <f>IF(B54="","",COUNTA($B$3:B54))</f>
        <v/>
      </c>
      <c r="B54" s="24"/>
      <c r="C54" s="25"/>
      <c r="D54" s="3"/>
      <c r="E54" s="3"/>
      <c r="F54" s="26"/>
      <c r="G54" s="26"/>
      <c r="H54" s="28" t="str">
        <f t="shared" si="9"/>
        <v/>
      </c>
      <c r="J54" t="s">
        <v>98</v>
      </c>
      <c r="L54" s="6">
        <f>L40</f>
        <v>2016</v>
      </c>
      <c r="M54" s="6"/>
      <c r="N54" s="4">
        <f>N40</f>
        <v>10</v>
      </c>
      <c r="O54" s="114">
        <f>O40</f>
        <v>0</v>
      </c>
      <c r="P54" s="114"/>
      <c r="Q54" s="5">
        <f>Q40</f>
        <v>0</v>
      </c>
      <c r="Y54" t="str">
        <f t="shared" si="0"/>
        <v/>
      </c>
      <c r="Z54" t="str">
        <f>IF(Y54="◎",COUNTIF(Y$3:Y54,"◎"),"")</f>
        <v/>
      </c>
      <c r="AA54" t="str">
        <f t="shared" si="1"/>
        <v/>
      </c>
      <c r="AB54" t="str">
        <f>IF(AA54="◎",COUNTIF(AA$3:AA54,"◎"),"")</f>
        <v/>
      </c>
      <c r="AC54" t="str">
        <f t="shared" si="2"/>
        <v/>
      </c>
      <c r="AD54" t="str">
        <f>IF(AC54="◎",COUNTIF(AC$3:AC54,"◎"),"")</f>
        <v/>
      </c>
      <c r="AE54" t="str">
        <f t="shared" si="3"/>
        <v/>
      </c>
      <c r="AF54" t="str">
        <f>IF(AE54="◎",COUNTIF(AE$3:AE54,"◎"),"")</f>
        <v/>
      </c>
      <c r="AG54" t="str">
        <f t="shared" si="4"/>
        <v/>
      </c>
      <c r="AH54" t="str">
        <f>IF(AG54="◎",COUNTIF(AG$3:AG54,"◎"),"")</f>
        <v/>
      </c>
      <c r="AI54" t="str">
        <f t="shared" si="5"/>
        <v/>
      </c>
      <c r="AJ54" t="str">
        <f>IF(AI54="◎",COUNTIF(AI$3:AI54,"◎"),"")</f>
        <v/>
      </c>
      <c r="AK54" t="str">
        <f t="shared" si="6"/>
        <v/>
      </c>
      <c r="AL54" t="str">
        <f>IF(AK54="◎",COUNTIF(AK$3:AK54,"◎"),"")</f>
        <v/>
      </c>
      <c r="AM54" t="str">
        <f t="shared" si="7"/>
        <v/>
      </c>
      <c r="AN54" t="str">
        <f>IF(AM54="◎",COUNTIF(AM$3:AM54,"◎"),"")</f>
        <v/>
      </c>
    </row>
    <row r="55" spans="1:40" x14ac:dyDescent="0.15">
      <c r="A55" s="11" t="str">
        <f>IF(B55="","",COUNTA($B$3:B55))</f>
        <v/>
      </c>
      <c r="B55" s="24"/>
      <c r="C55" s="25"/>
      <c r="D55" s="3"/>
      <c r="E55" s="3"/>
      <c r="F55" s="26"/>
      <c r="G55" s="26"/>
      <c r="H55" s="28" t="str">
        <f t="shared" si="9"/>
        <v/>
      </c>
      <c r="J55" s="76" t="s">
        <v>99</v>
      </c>
      <c r="K55" s="77"/>
      <c r="L55" s="78">
        <f>SUMIF(E$3:E$59,J55,G$3:G$59)</f>
        <v>0</v>
      </c>
      <c r="M55" s="74"/>
      <c r="N55" s="77"/>
      <c r="O55" s="77"/>
      <c r="P55" s="77"/>
      <c r="Q55" s="79"/>
      <c r="Y55" t="str">
        <f t="shared" si="0"/>
        <v/>
      </c>
      <c r="Z55" t="str">
        <f>IF(Y55="◎",COUNTIF(Y$3:Y55,"◎"),"")</f>
        <v/>
      </c>
      <c r="AA55" t="str">
        <f t="shared" si="1"/>
        <v/>
      </c>
      <c r="AB55" t="str">
        <f>IF(AA55="◎",COUNTIF(AA$3:AA55,"◎"),"")</f>
        <v/>
      </c>
      <c r="AC55" t="str">
        <f t="shared" si="2"/>
        <v/>
      </c>
      <c r="AD55" t="str">
        <f>IF(AC55="◎",COUNTIF(AC$3:AC55,"◎"),"")</f>
        <v/>
      </c>
      <c r="AE55" t="str">
        <f t="shared" si="3"/>
        <v/>
      </c>
      <c r="AF55" t="str">
        <f>IF(AE55="◎",COUNTIF(AE$3:AE55,"◎"),"")</f>
        <v/>
      </c>
      <c r="AG55" t="str">
        <f t="shared" si="4"/>
        <v/>
      </c>
      <c r="AH55" t="str">
        <f>IF(AG55="◎",COUNTIF(AG$3:AG55,"◎"),"")</f>
        <v/>
      </c>
      <c r="AI55" t="str">
        <f t="shared" si="5"/>
        <v/>
      </c>
      <c r="AJ55" t="str">
        <f>IF(AI55="◎",COUNTIF(AI$3:AI55,"◎"),"")</f>
        <v/>
      </c>
      <c r="AK55" t="str">
        <f t="shared" si="6"/>
        <v/>
      </c>
      <c r="AL55" t="str">
        <f>IF(AK55="◎",COUNTIF(AK$3:AK55,"◎"),"")</f>
        <v/>
      </c>
      <c r="AM55" t="str">
        <f t="shared" si="7"/>
        <v/>
      </c>
      <c r="AN55" t="str">
        <f>IF(AM55="◎",COUNTIF(AM$3:AM55,"◎"),"")</f>
        <v/>
      </c>
    </row>
    <row r="56" spans="1:40" x14ac:dyDescent="0.15">
      <c r="A56" s="11" t="str">
        <f>IF(B56="","",COUNTA($B$3:B56))</f>
        <v/>
      </c>
      <c r="B56" s="24"/>
      <c r="C56" s="25"/>
      <c r="D56" s="3"/>
      <c r="E56" s="3"/>
      <c r="F56" s="26"/>
      <c r="G56" s="26"/>
      <c r="H56" s="28" t="str">
        <f t="shared" si="9"/>
        <v/>
      </c>
      <c r="J56" s="80"/>
      <c r="K56" s="70"/>
      <c r="L56" s="70"/>
      <c r="M56" s="64"/>
      <c r="N56" s="70"/>
      <c r="O56" s="70"/>
      <c r="P56" s="70"/>
      <c r="Q56" s="81"/>
      <c r="Y56" t="str">
        <f t="shared" si="0"/>
        <v/>
      </c>
      <c r="Z56" t="str">
        <f>IF(Y56="◎",COUNTIF(Y$3:Y56,"◎"),"")</f>
        <v/>
      </c>
      <c r="AA56" t="str">
        <f t="shared" si="1"/>
        <v/>
      </c>
      <c r="AB56" t="str">
        <f>IF(AA56="◎",COUNTIF(AA$3:AA56,"◎"),"")</f>
        <v/>
      </c>
      <c r="AC56" t="str">
        <f t="shared" si="2"/>
        <v/>
      </c>
      <c r="AD56" t="str">
        <f>IF(AC56="◎",COUNTIF(AC$3:AC56,"◎"),"")</f>
        <v/>
      </c>
      <c r="AE56" t="str">
        <f t="shared" si="3"/>
        <v/>
      </c>
      <c r="AF56" t="str">
        <f>IF(AE56="◎",COUNTIF(AE$3:AE56,"◎"),"")</f>
        <v/>
      </c>
      <c r="AG56" t="str">
        <f t="shared" si="4"/>
        <v/>
      </c>
      <c r="AH56" t="str">
        <f>IF(AG56="◎",COUNTIF(AG$3:AG56,"◎"),"")</f>
        <v/>
      </c>
      <c r="AI56" t="str">
        <f t="shared" si="5"/>
        <v/>
      </c>
      <c r="AJ56" t="str">
        <f>IF(AI56="◎",COUNTIF(AI$3:AI56,"◎"),"")</f>
        <v/>
      </c>
      <c r="AK56" t="str">
        <f t="shared" si="6"/>
        <v/>
      </c>
      <c r="AL56" t="str">
        <f>IF(AK56="◎",COUNTIF(AK$3:AK56,"◎"),"")</f>
        <v/>
      </c>
      <c r="AM56" t="str">
        <f t="shared" si="7"/>
        <v/>
      </c>
      <c r="AN56" t="str">
        <f>IF(AM56="◎",COUNTIF(AM$3:AM56,"◎"),"")</f>
        <v/>
      </c>
    </row>
    <row r="57" spans="1:40" x14ac:dyDescent="0.15">
      <c r="A57" s="11" t="str">
        <f>IF(B57="","",COUNTA($B$3:B57))</f>
        <v/>
      </c>
      <c r="B57" s="24"/>
      <c r="C57" s="25"/>
      <c r="D57" s="3"/>
      <c r="E57" s="3"/>
      <c r="F57" s="26"/>
      <c r="G57" s="26"/>
      <c r="H57" s="28" t="str">
        <f t="shared" si="9"/>
        <v/>
      </c>
      <c r="J57" s="80"/>
      <c r="K57" s="70"/>
      <c r="L57" s="70"/>
      <c r="M57" s="64"/>
      <c r="N57" s="70"/>
      <c r="O57" s="70"/>
      <c r="P57" s="70"/>
      <c r="Q57" s="81"/>
      <c r="Y57" t="str">
        <f t="shared" si="0"/>
        <v/>
      </c>
      <c r="Z57" t="str">
        <f>IF(Y57="◎",COUNTIF(Y$3:Y57,"◎"),"")</f>
        <v/>
      </c>
      <c r="AA57" t="str">
        <f t="shared" si="1"/>
        <v/>
      </c>
      <c r="AB57" t="str">
        <f>IF(AA57="◎",COUNTIF(AA$3:AA57,"◎"),"")</f>
        <v/>
      </c>
      <c r="AC57" t="str">
        <f t="shared" si="2"/>
        <v/>
      </c>
      <c r="AD57" t="str">
        <f>IF(AC57="◎",COUNTIF(AC$3:AC57,"◎"),"")</f>
        <v/>
      </c>
      <c r="AE57" t="str">
        <f t="shared" si="3"/>
        <v/>
      </c>
      <c r="AF57" t="str">
        <f>IF(AE57="◎",COUNTIF(AE$3:AE57,"◎"),"")</f>
        <v/>
      </c>
      <c r="AG57" t="str">
        <f t="shared" si="4"/>
        <v/>
      </c>
      <c r="AH57" t="str">
        <f>IF(AG57="◎",COUNTIF(AG$3:AG57,"◎"),"")</f>
        <v/>
      </c>
      <c r="AI57" t="str">
        <f t="shared" si="5"/>
        <v/>
      </c>
      <c r="AJ57" t="str">
        <f>IF(AI57="◎",COUNTIF(AI$3:AI57,"◎"),"")</f>
        <v/>
      </c>
      <c r="AK57" t="str">
        <f t="shared" si="6"/>
        <v/>
      </c>
      <c r="AL57" t="str">
        <f>IF(AK57="◎",COUNTIF(AK$3:AK57,"◎"),"")</f>
        <v/>
      </c>
      <c r="AM57" t="str">
        <f t="shared" si="7"/>
        <v/>
      </c>
      <c r="AN57" t="str">
        <f>IF(AM57="◎",COUNTIF(AM$3:AM57,"◎"),"")</f>
        <v/>
      </c>
    </row>
    <row r="58" spans="1:40" ht="14.25" thickBot="1" x14ac:dyDescent="0.2">
      <c r="A58" s="11" t="str">
        <f>IF(B58="","",COUNTA($B$3:B58))</f>
        <v/>
      </c>
      <c r="B58" s="24"/>
      <c r="C58" s="25"/>
      <c r="D58" s="3"/>
      <c r="E58" s="3"/>
      <c r="F58" s="26"/>
      <c r="G58" s="26"/>
      <c r="H58" s="28" t="str">
        <f t="shared" si="9"/>
        <v/>
      </c>
      <c r="J58" s="82"/>
      <c r="K58" s="83"/>
      <c r="L58" s="83"/>
      <c r="M58" s="75"/>
      <c r="N58" s="121" t="s">
        <v>60</v>
      </c>
      <c r="O58" s="121"/>
      <c r="P58" s="121"/>
      <c r="Q58" s="84">
        <f>SUM(L55:L58,Q55:Q57)</f>
        <v>0</v>
      </c>
      <c r="Y58" t="str">
        <f t="shared" si="0"/>
        <v/>
      </c>
      <c r="Z58" t="str">
        <f>IF(Y58="◎",COUNTIF(Y$3:Y58,"◎"),"")</f>
        <v/>
      </c>
      <c r="AA58" t="str">
        <f t="shared" si="1"/>
        <v/>
      </c>
      <c r="AB58" t="str">
        <f>IF(AA58="◎",COUNTIF(AA$3:AA58,"◎"),"")</f>
        <v/>
      </c>
      <c r="AC58" t="str">
        <f t="shared" si="2"/>
        <v/>
      </c>
      <c r="AD58" t="str">
        <f>IF(AC58="◎",COUNTIF(AC$3:AC58,"◎"),"")</f>
        <v/>
      </c>
      <c r="AE58" t="str">
        <f t="shared" si="3"/>
        <v/>
      </c>
      <c r="AF58" t="str">
        <f>IF(AE58="◎",COUNTIF(AE$3:AE58,"◎"),"")</f>
        <v/>
      </c>
      <c r="AG58" t="str">
        <f t="shared" si="4"/>
        <v/>
      </c>
      <c r="AH58" t="str">
        <f>IF(AG58="◎",COUNTIF(AG$3:AG58,"◎"),"")</f>
        <v/>
      </c>
      <c r="AI58" t="str">
        <f t="shared" si="5"/>
        <v/>
      </c>
      <c r="AJ58" t="str">
        <f>IF(AI58="◎",COUNTIF(AI$3:AI58,"◎"),"")</f>
        <v/>
      </c>
      <c r="AK58" t="str">
        <f t="shared" si="6"/>
        <v/>
      </c>
      <c r="AL58" t="str">
        <f>IF(AK58="◎",COUNTIF(AK$3:AK58,"◎"),"")</f>
        <v/>
      </c>
      <c r="AM58" t="str">
        <f t="shared" si="7"/>
        <v/>
      </c>
      <c r="AN58" t="str">
        <f>IF(AM58="◎",COUNTIF(AM$3:AM58,"◎"),"")</f>
        <v/>
      </c>
    </row>
    <row r="59" spans="1:40" x14ac:dyDescent="0.15">
      <c r="A59" s="11" t="str">
        <f>IF(B59="","",COUNTA($B$3:B59))</f>
        <v/>
      </c>
      <c r="B59" s="24"/>
      <c r="C59" s="25"/>
      <c r="D59" s="3"/>
      <c r="E59" s="3"/>
      <c r="F59" s="26"/>
      <c r="G59" s="26"/>
      <c r="H59" s="28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4.25" thickBot="1" x14ac:dyDescent="0.2">
      <c r="A60" s="16"/>
      <c r="B60" s="17"/>
      <c r="C60" s="17" t="s">
        <v>60</v>
      </c>
      <c r="D60" s="17"/>
      <c r="E60" s="17"/>
      <c r="F60" s="18">
        <f>SUM(F3:F59)</f>
        <v>0</v>
      </c>
      <c r="G60" s="18">
        <f>SUM(G3:G59)</f>
        <v>0</v>
      </c>
      <c r="H60" s="19">
        <f>SUM(F60-G60)</f>
        <v>0</v>
      </c>
    </row>
  </sheetData>
  <sheetProtection sheet="1" objects="1" scenarios="1"/>
  <mergeCells count="26">
    <mergeCell ref="F1:G1"/>
    <mergeCell ref="O1:P1"/>
    <mergeCell ref="J2:L2"/>
    <mergeCell ref="N2:Q2"/>
    <mergeCell ref="J3:K3"/>
    <mergeCell ref="N3:P3"/>
    <mergeCell ref="N35:N36"/>
    <mergeCell ref="J4:J6"/>
    <mergeCell ref="N4:N6"/>
    <mergeCell ref="J7:J11"/>
    <mergeCell ref="N7:N14"/>
    <mergeCell ref="J12:J14"/>
    <mergeCell ref="J15:J16"/>
    <mergeCell ref="N15:N21"/>
    <mergeCell ref="O15:O20"/>
    <mergeCell ref="J17:K17"/>
    <mergeCell ref="N22:N30"/>
    <mergeCell ref="N31:N32"/>
    <mergeCell ref="N33:N34"/>
    <mergeCell ref="N58:P58"/>
    <mergeCell ref="N37:P37"/>
    <mergeCell ref="O40:P40"/>
    <mergeCell ref="N41:N44"/>
    <mergeCell ref="J44:J49"/>
    <mergeCell ref="N52:P52"/>
    <mergeCell ref="O54:P54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設定!$J$2:$J$21</xm:f>
          </x14:formula1>
          <xm:sqref>E3:E59</xm:sqref>
        </x14:dataValidation>
        <x14:dataValidation type="list" allowBlank="1" showInputMessage="1" showErrorMessage="1">
          <x14:formula1>
            <xm:f>設定!$H$1:$H$43</xm:f>
          </x14:formula1>
          <xm:sqref>C3:C59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0"/>
  <sheetViews>
    <sheetView workbookViewId="0">
      <pane xSplit="1" ySplit="2" topLeftCell="B36" activePane="bottomRight" state="frozen"/>
      <selection activeCell="I3" sqref="I3"/>
      <selection pane="topRight" activeCell="I3" sqref="I3"/>
      <selection pane="bottomLeft" activeCell="I3" sqref="I3"/>
      <selection pane="bottomRight" activeCell="I3" sqref="I3"/>
    </sheetView>
  </sheetViews>
  <sheetFormatPr defaultRowHeight="13.5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1.625" customWidth="1"/>
    <col min="13" max="13" width="4" style="37" customWidth="1"/>
    <col min="14" max="14" width="4.625" customWidth="1"/>
    <col min="15" max="15" width="3.75" customWidth="1"/>
    <col min="16" max="16" width="14.5" customWidth="1"/>
    <col min="17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4.25" thickBot="1" x14ac:dyDescent="0.2">
      <c r="A1" s="23" t="s">
        <v>51</v>
      </c>
      <c r="C1" s="6">
        <f>設定!B3</f>
        <v>2016</v>
      </c>
      <c r="D1" s="4">
        <f>設定!I12</f>
        <v>11</v>
      </c>
      <c r="E1" s="4"/>
      <c r="F1" s="130">
        <f>設定!B1</f>
        <v>0</v>
      </c>
      <c r="G1" s="130"/>
      <c r="H1">
        <f>設定!B2</f>
        <v>0</v>
      </c>
      <c r="J1" t="s">
        <v>61</v>
      </c>
      <c r="L1" s="6">
        <f>C1</f>
        <v>2016</v>
      </c>
      <c r="M1" s="33"/>
      <c r="N1" s="4">
        <f>D1</f>
        <v>11</v>
      </c>
      <c r="O1" s="131">
        <f>F1</f>
        <v>0</v>
      </c>
      <c r="P1" s="131"/>
      <c r="Q1">
        <f>H1</f>
        <v>0</v>
      </c>
      <c r="U1" t="s">
        <v>77</v>
      </c>
      <c r="Y1" t="s">
        <v>100</v>
      </c>
    </row>
    <row r="2" spans="1:40" x14ac:dyDescent="0.15">
      <c r="A2" s="20" t="s">
        <v>52</v>
      </c>
      <c r="B2" s="21" t="s">
        <v>53</v>
      </c>
      <c r="C2" s="21" t="s">
        <v>55</v>
      </c>
      <c r="D2" s="21" t="s">
        <v>54</v>
      </c>
      <c r="E2" s="21" t="s">
        <v>103</v>
      </c>
      <c r="F2" s="21" t="s">
        <v>57</v>
      </c>
      <c r="G2" s="21" t="s">
        <v>58</v>
      </c>
      <c r="H2" s="22" t="s">
        <v>59</v>
      </c>
      <c r="J2" s="123" t="s">
        <v>4</v>
      </c>
      <c r="K2" s="124"/>
      <c r="L2" s="125"/>
      <c r="M2" s="34"/>
      <c r="N2" s="126" t="s">
        <v>62</v>
      </c>
      <c r="O2" s="127"/>
      <c r="P2" s="127"/>
      <c r="Q2" s="128"/>
      <c r="U2" s="52" t="s">
        <v>55</v>
      </c>
      <c r="V2" s="53" t="s">
        <v>78</v>
      </c>
      <c r="W2" s="54" t="s">
        <v>79</v>
      </c>
      <c r="Y2" t="s">
        <v>102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x14ac:dyDescent="0.15">
      <c r="A3" s="11" t="str">
        <f>IF(B3="","",COUNTA($B$3:B3))</f>
        <v/>
      </c>
      <c r="B3" s="24"/>
      <c r="C3" s="88" t="s">
        <v>101</v>
      </c>
      <c r="D3" s="89" t="s">
        <v>125</v>
      </c>
      <c r="E3" s="89"/>
      <c r="F3" s="90">
        <f>'10月'!H60</f>
        <v>0</v>
      </c>
      <c r="G3" s="90"/>
      <c r="H3" s="28" t="str">
        <f>IF(B3="","",SUM(F3-G3))</f>
        <v/>
      </c>
      <c r="J3" s="132" t="s">
        <v>55</v>
      </c>
      <c r="K3" s="133"/>
      <c r="L3" s="32" t="s">
        <v>56</v>
      </c>
      <c r="M3" s="35"/>
      <c r="N3" s="132" t="s">
        <v>55</v>
      </c>
      <c r="O3" s="133"/>
      <c r="P3" s="133"/>
      <c r="Q3" s="32" t="s">
        <v>56</v>
      </c>
      <c r="U3" s="11" t="s">
        <v>27</v>
      </c>
      <c r="V3" s="1">
        <v>0.1</v>
      </c>
      <c r="W3" s="12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x14ac:dyDescent="0.15">
      <c r="A4" s="11" t="str">
        <f>IF(B4="","",COUNTA($B$3:B4))</f>
        <v/>
      </c>
      <c r="B4" s="24"/>
      <c r="C4" s="25"/>
      <c r="D4" s="3"/>
      <c r="E4" s="3"/>
      <c r="F4" s="26"/>
      <c r="G4" s="26"/>
      <c r="H4" s="28" t="str">
        <f>IF(B4="","",SUM(H3+F4-G4))</f>
        <v/>
      </c>
      <c r="J4" s="115" t="s">
        <v>63</v>
      </c>
      <c r="K4" s="1" t="str">
        <f>設定!H1</f>
        <v>月定（什一）献金</v>
      </c>
      <c r="L4" s="12">
        <f>SUMIF(C$3:C$59,K4,F$3:F$59)</f>
        <v>0</v>
      </c>
      <c r="M4" s="36"/>
      <c r="N4" s="115" t="s">
        <v>67</v>
      </c>
      <c r="O4" s="1" t="str">
        <f>設定!H10</f>
        <v>給与費</v>
      </c>
      <c r="P4" s="1"/>
      <c r="Q4" s="12">
        <f t="shared" ref="Q4:Q14" si="8">SUMIF(C$3:C$59,O4,G$3:G$59)</f>
        <v>0</v>
      </c>
      <c r="R4" s="8">
        <f>SUM(L30:L32)</f>
        <v>0</v>
      </c>
      <c r="S4" t="s">
        <v>76</v>
      </c>
      <c r="U4" s="11" t="s">
        <v>28</v>
      </c>
      <c r="V4" s="1">
        <v>0.01</v>
      </c>
      <c r="W4" s="12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4.25" thickBot="1" x14ac:dyDescent="0.2">
      <c r="A5" s="11" t="str">
        <f>IF(B5="","",COUNTA($B$3:B5))</f>
        <v/>
      </c>
      <c r="B5" s="24"/>
      <c r="C5" s="25"/>
      <c r="D5" s="3"/>
      <c r="E5" s="3"/>
      <c r="F5" s="26"/>
      <c r="G5" s="26"/>
      <c r="H5" s="28" t="str">
        <f t="shared" ref="H5:H59" si="9">IF(B5="","",SUM(H4+F5-G5))</f>
        <v/>
      </c>
      <c r="J5" s="115"/>
      <c r="K5" s="1" t="str">
        <f>設定!H2</f>
        <v>礼拝（感謝）献金</v>
      </c>
      <c r="L5" s="12">
        <f t="shared" ref="L5:L16" si="10">SUMIF(C$3:C$59,K5,F$3:F$59)</f>
        <v>0</v>
      </c>
      <c r="M5" s="36"/>
      <c r="N5" s="115"/>
      <c r="O5" s="1" t="str">
        <f>設定!H11</f>
        <v>その他謝儀</v>
      </c>
      <c r="P5" s="1"/>
      <c r="Q5" s="12">
        <f t="shared" si="8"/>
        <v>0</v>
      </c>
      <c r="U5" s="13" t="s">
        <v>29</v>
      </c>
      <c r="V5" s="14">
        <v>0.02</v>
      </c>
      <c r="W5" s="15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4.25" thickBot="1" x14ac:dyDescent="0.2">
      <c r="A6" s="11" t="str">
        <f>IF(B6="","",COUNTA($B$3:B6))</f>
        <v/>
      </c>
      <c r="B6" s="24"/>
      <c r="C6" s="25"/>
      <c r="D6" s="3"/>
      <c r="E6" s="3"/>
      <c r="F6" s="26"/>
      <c r="G6" s="26"/>
      <c r="H6" s="28" t="str">
        <f t="shared" si="9"/>
        <v/>
      </c>
      <c r="J6" s="115"/>
      <c r="K6" s="1"/>
      <c r="L6" s="12">
        <f t="shared" si="10"/>
        <v>0</v>
      </c>
      <c r="M6" s="36"/>
      <c r="N6" s="115"/>
      <c r="O6" s="1" t="str">
        <f>設定!H12</f>
        <v>社会保険料</v>
      </c>
      <c r="P6" s="1"/>
      <c r="Q6" s="12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x14ac:dyDescent="0.15">
      <c r="A7" s="11" t="str">
        <f>IF(B7="","",COUNTA($B$3:B7))</f>
        <v/>
      </c>
      <c r="B7" s="24"/>
      <c r="C7" s="25"/>
      <c r="D7" s="3"/>
      <c r="E7" s="3"/>
      <c r="F7" s="26"/>
      <c r="G7" s="26"/>
      <c r="H7" s="28" t="str">
        <f t="shared" si="9"/>
        <v/>
      </c>
      <c r="J7" s="115" t="s">
        <v>10</v>
      </c>
      <c r="K7" s="1" t="str">
        <f>設定!H3</f>
        <v>会堂献金</v>
      </c>
      <c r="L7" s="12">
        <f t="shared" si="10"/>
        <v>0</v>
      </c>
      <c r="M7" s="36"/>
      <c r="N7" s="115" t="s">
        <v>68</v>
      </c>
      <c r="O7" s="1" t="str">
        <f>設定!H13</f>
        <v>特別集会費</v>
      </c>
      <c r="P7" s="1"/>
      <c r="Q7" s="12">
        <f t="shared" si="8"/>
        <v>0</v>
      </c>
      <c r="U7" s="20" t="s">
        <v>102</v>
      </c>
      <c r="V7" s="21" t="s">
        <v>54</v>
      </c>
      <c r="W7" s="22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x14ac:dyDescent="0.15">
      <c r="A8" s="11" t="str">
        <f>IF(B8="","",COUNTA($B$3:B8))</f>
        <v/>
      </c>
      <c r="B8" s="24"/>
      <c r="C8" s="25"/>
      <c r="D8" s="3"/>
      <c r="E8" s="3"/>
      <c r="F8" s="26"/>
      <c r="G8" s="26"/>
      <c r="H8" s="28" t="str">
        <f t="shared" si="9"/>
        <v/>
      </c>
      <c r="J8" s="115"/>
      <c r="K8" s="1" t="str">
        <f>設定!H4</f>
        <v>特別献金</v>
      </c>
      <c r="L8" s="12">
        <f t="shared" si="10"/>
        <v>0</v>
      </c>
      <c r="M8" s="36"/>
      <c r="N8" s="115"/>
      <c r="O8" s="1" t="str">
        <f>設定!H14</f>
        <v>伝道教化費</v>
      </c>
      <c r="P8" s="1"/>
      <c r="Q8" s="12">
        <f t="shared" si="8"/>
        <v>0</v>
      </c>
      <c r="U8" s="11">
        <v>1</v>
      </c>
      <c r="V8" s="45" t="str">
        <f t="shared" ref="V8:W12" si="11">IF($U8&gt;MAX($Z$3:$Z$59),"",INDEX($B$3:$G$59,MATCH($U8,$Z$3:$Z$59,0),MATCH(V$7,$B$2:$G$2,0)))</f>
        <v/>
      </c>
      <c r="W8" s="12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x14ac:dyDescent="0.15">
      <c r="A9" s="11" t="str">
        <f>IF(B9="","",COUNTA($B$3:B9))</f>
        <v/>
      </c>
      <c r="B9" s="24"/>
      <c r="C9" s="25"/>
      <c r="D9" s="3"/>
      <c r="E9" s="3"/>
      <c r="F9" s="26"/>
      <c r="G9" s="26"/>
      <c r="H9" s="28" t="str">
        <f t="shared" si="9"/>
        <v/>
      </c>
      <c r="J9" s="115"/>
      <c r="K9" s="1" t="str">
        <f>設定!H5</f>
        <v>本部指定献金</v>
      </c>
      <c r="L9" s="12">
        <f t="shared" si="10"/>
        <v>0</v>
      </c>
      <c r="M9" s="36"/>
      <c r="N9" s="115"/>
      <c r="O9" s="1" t="str">
        <f>設定!H15</f>
        <v>礼典集会費</v>
      </c>
      <c r="P9" s="1"/>
      <c r="Q9" s="12">
        <f t="shared" si="8"/>
        <v>0</v>
      </c>
      <c r="U9" s="11">
        <v>2</v>
      </c>
      <c r="V9" s="45" t="str">
        <f t="shared" si="11"/>
        <v/>
      </c>
      <c r="W9" s="12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x14ac:dyDescent="0.15">
      <c r="A10" s="11" t="str">
        <f>IF(B10="","",COUNTA($B$3:B10))</f>
        <v/>
      </c>
      <c r="B10" s="24"/>
      <c r="C10" s="25"/>
      <c r="D10" s="3"/>
      <c r="E10" s="3"/>
      <c r="F10" s="26"/>
      <c r="G10" s="26"/>
      <c r="H10" s="28" t="str">
        <f t="shared" si="9"/>
        <v/>
      </c>
      <c r="J10" s="115"/>
      <c r="K10" s="1" t="str">
        <f>設定!H6</f>
        <v>その他指定献金</v>
      </c>
      <c r="L10" s="12">
        <f t="shared" si="10"/>
        <v>0</v>
      </c>
      <c r="M10" s="36"/>
      <c r="N10" s="115"/>
      <c r="O10" s="1" t="str">
        <f>設定!H16</f>
        <v>牧会活動費</v>
      </c>
      <c r="P10" s="1"/>
      <c r="Q10" s="12">
        <f t="shared" si="8"/>
        <v>0</v>
      </c>
      <c r="U10" s="11">
        <v>3</v>
      </c>
      <c r="V10" s="45" t="str">
        <f t="shared" si="11"/>
        <v/>
      </c>
      <c r="W10" s="12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x14ac:dyDescent="0.15">
      <c r="A11" s="11" t="str">
        <f>IF(B11="","",COUNTA($B$3:B11))</f>
        <v/>
      </c>
      <c r="B11" s="24"/>
      <c r="C11" s="25"/>
      <c r="D11" s="3"/>
      <c r="E11" s="3"/>
      <c r="F11" s="26"/>
      <c r="G11" s="26"/>
      <c r="H11" s="28" t="str">
        <f t="shared" si="9"/>
        <v/>
      </c>
      <c r="J11" s="115"/>
      <c r="K11" s="1"/>
      <c r="L11" s="12">
        <f t="shared" si="10"/>
        <v>0</v>
      </c>
      <c r="M11" s="36"/>
      <c r="N11" s="115"/>
      <c r="O11" s="1" t="str">
        <f>設定!H17</f>
        <v>教会学校費</v>
      </c>
      <c r="P11" s="1"/>
      <c r="Q11" s="12">
        <f t="shared" si="8"/>
        <v>0</v>
      </c>
      <c r="U11" s="11">
        <v>4</v>
      </c>
      <c r="V11" s="45" t="str">
        <f t="shared" si="11"/>
        <v/>
      </c>
      <c r="W11" s="12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4.25" thickBot="1" x14ac:dyDescent="0.2">
      <c r="A12" s="11" t="str">
        <f>IF(B12="","",COUNTA($B$3:B12))</f>
        <v/>
      </c>
      <c r="B12" s="24"/>
      <c r="C12" s="25"/>
      <c r="D12" s="3"/>
      <c r="E12" s="3"/>
      <c r="F12" s="26"/>
      <c r="G12" s="26"/>
      <c r="H12" s="28" t="str">
        <f t="shared" si="9"/>
        <v/>
      </c>
      <c r="J12" s="115" t="s">
        <v>64</v>
      </c>
      <c r="K12" s="1" t="str">
        <f>設定!H7</f>
        <v>教会援助金</v>
      </c>
      <c r="L12" s="12">
        <f t="shared" si="10"/>
        <v>0</v>
      </c>
      <c r="M12" s="36"/>
      <c r="N12" s="115"/>
      <c r="O12" s="1" t="str">
        <f>設定!H18</f>
        <v>図書研修費</v>
      </c>
      <c r="P12" s="1"/>
      <c r="Q12" s="12">
        <f t="shared" si="8"/>
        <v>0</v>
      </c>
      <c r="U12" s="13">
        <v>5</v>
      </c>
      <c r="V12" s="47" t="str">
        <f t="shared" si="11"/>
        <v/>
      </c>
      <c r="W12" s="15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x14ac:dyDescent="0.15">
      <c r="A13" s="11" t="str">
        <f>IF(B13="","",COUNTA($B$3:B13))</f>
        <v/>
      </c>
      <c r="B13" s="24"/>
      <c r="C13" s="25"/>
      <c r="D13" s="3"/>
      <c r="E13" s="3"/>
      <c r="F13" s="26"/>
      <c r="G13" s="26"/>
      <c r="H13" s="28" t="str">
        <f t="shared" si="9"/>
        <v/>
      </c>
      <c r="J13" s="115"/>
      <c r="K13" s="1" t="str">
        <f>設定!H8</f>
        <v>雑収入</v>
      </c>
      <c r="L13" s="12">
        <f t="shared" si="10"/>
        <v>0</v>
      </c>
      <c r="M13" s="36"/>
      <c r="N13" s="115"/>
      <c r="O13" s="1" t="str">
        <f>設定!H19</f>
        <v>交通費</v>
      </c>
      <c r="P13" s="1"/>
      <c r="Q13" s="12">
        <f t="shared" si="8"/>
        <v>0</v>
      </c>
      <c r="U13" s="20" t="s">
        <v>12</v>
      </c>
      <c r="V13" s="21" t="s">
        <v>54</v>
      </c>
      <c r="W13" s="22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x14ac:dyDescent="0.15">
      <c r="A14" s="11" t="str">
        <f>IF(B14="","",COUNTA($B$3:B14))</f>
        <v/>
      </c>
      <c r="B14" s="24"/>
      <c r="C14" s="25"/>
      <c r="D14" s="3"/>
      <c r="E14" s="3"/>
      <c r="F14" s="26"/>
      <c r="G14" s="26"/>
      <c r="H14" s="28" t="str">
        <f t="shared" si="9"/>
        <v/>
      </c>
      <c r="J14" s="115"/>
      <c r="K14" s="1"/>
      <c r="L14" s="12">
        <f t="shared" si="10"/>
        <v>0</v>
      </c>
      <c r="M14" s="36"/>
      <c r="N14" s="115"/>
      <c r="O14" s="1" t="str">
        <f>設定!H20</f>
        <v>通信費</v>
      </c>
      <c r="P14" s="1"/>
      <c r="Q14" s="12">
        <f t="shared" si="8"/>
        <v>0</v>
      </c>
      <c r="U14" s="11">
        <v>1</v>
      </c>
      <c r="V14" s="46" t="str">
        <f t="shared" ref="V14:W18" si="12">IF($U14&gt;MAX($AB$3:$AB$59),"",INDEX($B$3:$G$59,MATCH($U14,$AB$3:$AB$59,0),MATCH(V$13,$B$2:$G$2,0)))</f>
        <v/>
      </c>
      <c r="W14" s="12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x14ac:dyDescent="0.15">
      <c r="A15" s="11" t="str">
        <f>IF(B15="","",COUNTA($B$3:B15))</f>
        <v/>
      </c>
      <c r="B15" s="24"/>
      <c r="C15" s="25"/>
      <c r="D15" s="3"/>
      <c r="E15" s="3"/>
      <c r="F15" s="26"/>
      <c r="G15" s="26"/>
      <c r="H15" s="28" t="str">
        <f t="shared" si="9"/>
        <v/>
      </c>
      <c r="J15" s="115" t="s">
        <v>15</v>
      </c>
      <c r="K15" s="1" t="str">
        <f>設定!H9</f>
        <v>借入金</v>
      </c>
      <c r="L15" s="12">
        <f t="shared" si="10"/>
        <v>0</v>
      </c>
      <c r="M15" s="36"/>
      <c r="N15" s="115" t="s">
        <v>69</v>
      </c>
      <c r="O15" s="129" t="s">
        <v>66</v>
      </c>
      <c r="P15" s="1" t="str">
        <f>設定!H21</f>
        <v>本部什一献金</v>
      </c>
      <c r="Q15" s="12">
        <f t="shared" ref="Q15:Q20" si="13">SUMIF(C$3:C$59,P15,G$3:G$59)</f>
        <v>0</v>
      </c>
      <c r="U15" s="11">
        <v>2</v>
      </c>
      <c r="V15" s="46" t="str">
        <f t="shared" si="12"/>
        <v/>
      </c>
      <c r="W15" s="12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x14ac:dyDescent="0.15">
      <c r="A16" s="11" t="str">
        <f>IF(B16="","",COUNTA($B$3:B16))</f>
        <v/>
      </c>
      <c r="B16" s="24"/>
      <c r="C16" s="25"/>
      <c r="D16" s="3"/>
      <c r="E16" s="3"/>
      <c r="F16" s="26"/>
      <c r="G16" s="26"/>
      <c r="H16" s="28" t="str">
        <f t="shared" si="9"/>
        <v/>
      </c>
      <c r="J16" s="115"/>
      <c r="K16" s="1"/>
      <c r="L16" s="12">
        <f t="shared" si="10"/>
        <v>0</v>
      </c>
      <c r="M16" s="36"/>
      <c r="N16" s="115"/>
      <c r="O16" s="129"/>
      <c r="P16" s="1" t="str">
        <f>設定!H22</f>
        <v>厚生福祉献金</v>
      </c>
      <c r="Q16" s="12">
        <f t="shared" si="13"/>
        <v>0</v>
      </c>
      <c r="U16" s="11">
        <v>3</v>
      </c>
      <c r="V16" s="46" t="str">
        <f t="shared" si="12"/>
        <v/>
      </c>
      <c r="W16" s="12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4.25" thickBot="1" x14ac:dyDescent="0.2">
      <c r="A17" s="11" t="str">
        <f>IF(B17="","",COUNTA($B$3:B17))</f>
        <v/>
      </c>
      <c r="B17" s="24"/>
      <c r="C17" s="25"/>
      <c r="D17" s="3"/>
      <c r="E17" s="3"/>
      <c r="F17" s="26"/>
      <c r="G17" s="26"/>
      <c r="H17" s="28" t="str">
        <f t="shared" si="9"/>
        <v/>
      </c>
      <c r="J17" s="122" t="s">
        <v>65</v>
      </c>
      <c r="K17" s="120"/>
      <c r="L17" s="15">
        <f>SUM(L4:L16)</f>
        <v>0</v>
      </c>
      <c r="M17" s="36"/>
      <c r="N17" s="115"/>
      <c r="O17" s="129"/>
      <c r="P17" s="1" t="str">
        <f>設定!H23</f>
        <v>退職積立献金</v>
      </c>
      <c r="Q17" s="12">
        <f t="shared" si="13"/>
        <v>0</v>
      </c>
      <c r="U17" s="11">
        <v>4</v>
      </c>
      <c r="V17" s="46" t="str">
        <f t="shared" si="12"/>
        <v/>
      </c>
      <c r="W17" s="12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4.25" thickBot="1" x14ac:dyDescent="0.2">
      <c r="A18" s="11" t="str">
        <f>IF(B18="","",COUNTA($B$3:B18))</f>
        <v/>
      </c>
      <c r="B18" s="24"/>
      <c r="C18" s="25"/>
      <c r="D18" s="3"/>
      <c r="E18" s="3"/>
      <c r="F18" s="26"/>
      <c r="G18" s="26"/>
      <c r="H18" s="28" t="str">
        <f t="shared" si="9"/>
        <v/>
      </c>
      <c r="N18" s="115"/>
      <c r="O18" s="129"/>
      <c r="P18" s="1" t="str">
        <f>設定!H24</f>
        <v>海外宣教献金</v>
      </c>
      <c r="Q18" s="12">
        <f t="shared" si="13"/>
        <v>0</v>
      </c>
      <c r="U18" s="49">
        <v>5</v>
      </c>
      <c r="V18" s="50" t="str">
        <f t="shared" si="12"/>
        <v/>
      </c>
      <c r="W18" s="51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4.25" thickBot="1" x14ac:dyDescent="0.2">
      <c r="A19" s="11" t="str">
        <f>IF(B19="","",COUNTA($B$3:B19))</f>
        <v/>
      </c>
      <c r="B19" s="24"/>
      <c r="C19" s="25"/>
      <c r="D19" s="3"/>
      <c r="E19" s="3"/>
      <c r="F19" s="26"/>
      <c r="G19" s="26"/>
      <c r="H19" s="28" t="str">
        <f t="shared" si="9"/>
        <v/>
      </c>
      <c r="J19" t="s">
        <v>74</v>
      </c>
      <c r="N19" s="115"/>
      <c r="O19" s="129"/>
      <c r="P19" s="1" t="str">
        <f>設定!H25</f>
        <v>国内宣教献金</v>
      </c>
      <c r="Q19" s="12">
        <f t="shared" si="13"/>
        <v>0</v>
      </c>
      <c r="U19" s="20" t="s">
        <v>14</v>
      </c>
      <c r="V19" s="21" t="s">
        <v>54</v>
      </c>
      <c r="W19" s="22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x14ac:dyDescent="0.15">
      <c r="A20" s="11" t="str">
        <f>IF(B20="","",COUNTA($B$3:B20))</f>
        <v/>
      </c>
      <c r="B20" s="24"/>
      <c r="C20" s="25"/>
      <c r="D20" s="3"/>
      <c r="E20" s="3"/>
      <c r="F20" s="26"/>
      <c r="G20" s="26"/>
      <c r="H20" s="28" t="str">
        <f t="shared" si="9"/>
        <v/>
      </c>
      <c r="J20" s="39">
        <v>1</v>
      </c>
      <c r="K20" s="85" t="str">
        <f>V8</f>
        <v/>
      </c>
      <c r="L20" s="30" t="str">
        <f>W8</f>
        <v/>
      </c>
      <c r="M20" s="38"/>
      <c r="N20" s="115"/>
      <c r="O20" s="129"/>
      <c r="P20" s="1" t="str">
        <f>設定!H26</f>
        <v>本部その他献金</v>
      </c>
      <c r="Q20" s="12">
        <f t="shared" si="13"/>
        <v>0</v>
      </c>
      <c r="R20" s="8">
        <f>SUM(L20:L22)</f>
        <v>0</v>
      </c>
      <c r="S20" t="s">
        <v>76</v>
      </c>
      <c r="U20" s="11">
        <v>1</v>
      </c>
      <c r="V20" s="46" t="str">
        <f>IF($U20&gt;MAX($AD$3:$AD$59),"",INDEX($B$3:$G$59,MATCH($U20,$AD$3:$AD$59,0),MATCH(V$19,$B$2:$G$2,0)))</f>
        <v/>
      </c>
      <c r="W20" s="12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x14ac:dyDescent="0.15">
      <c r="A21" s="11" t="str">
        <f>IF(B21="","",COUNTA($B$3:B21))</f>
        <v/>
      </c>
      <c r="B21" s="24"/>
      <c r="C21" s="25"/>
      <c r="D21" s="3"/>
      <c r="E21" s="3"/>
      <c r="F21" s="26"/>
      <c r="G21" s="26"/>
      <c r="H21" s="28" t="str">
        <f t="shared" si="9"/>
        <v/>
      </c>
      <c r="J21" s="41">
        <v>2</v>
      </c>
      <c r="K21" s="86" t="str">
        <f t="shared" ref="K21:L22" si="14">V9</f>
        <v/>
      </c>
      <c r="L21" s="27" t="str">
        <f t="shared" si="14"/>
        <v/>
      </c>
      <c r="M21" s="38"/>
      <c r="N21" s="115"/>
      <c r="O21" s="1" t="str">
        <f>設定!H27</f>
        <v>その他協力献金</v>
      </c>
      <c r="P21" s="1"/>
      <c r="Q21" s="12">
        <f t="shared" ref="Q21:Q36" si="15">SUMIF(C$3:C$59,O21,G$3:G$59)</f>
        <v>0</v>
      </c>
      <c r="R21" s="8">
        <f>SUM(L25:L27)</f>
        <v>0</v>
      </c>
      <c r="S21" t="s">
        <v>76</v>
      </c>
      <c r="U21" s="11">
        <v>2</v>
      </c>
      <c r="V21" s="46" t="str">
        <f t="shared" ref="V21:W23" si="16">IF($U21&gt;MAX($AD$3:$AD$59),"",INDEX($B$3:$G$59,MATCH($U21,$AD$3:$AD$59,0),MATCH(V$19,$B$2:$G$2,0)))</f>
        <v/>
      </c>
      <c r="W21" s="12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4.25" thickBot="1" x14ac:dyDescent="0.2">
      <c r="A22" s="11" t="str">
        <f>IF(B22="","",COUNTA($B$3:B22))</f>
        <v/>
      </c>
      <c r="B22" s="24"/>
      <c r="C22" s="25"/>
      <c r="D22" s="3"/>
      <c r="E22" s="3"/>
      <c r="F22" s="26"/>
      <c r="G22" s="26"/>
      <c r="H22" s="28" t="str">
        <f t="shared" si="9"/>
        <v/>
      </c>
      <c r="J22" s="43">
        <v>3</v>
      </c>
      <c r="K22" s="87" t="str">
        <f t="shared" si="14"/>
        <v/>
      </c>
      <c r="L22" s="31" t="str">
        <f t="shared" si="14"/>
        <v/>
      </c>
      <c r="M22" s="38"/>
      <c r="N22" s="115" t="s">
        <v>70</v>
      </c>
      <c r="O22" s="1" t="str">
        <f>設定!H28</f>
        <v>修繕管理費</v>
      </c>
      <c r="P22" s="1"/>
      <c r="Q22" s="12">
        <f t="shared" si="15"/>
        <v>0</v>
      </c>
      <c r="U22" s="11">
        <v>3</v>
      </c>
      <c r="V22" s="46" t="str">
        <f t="shared" si="16"/>
        <v/>
      </c>
      <c r="W22" s="12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4.25" thickBot="1" x14ac:dyDescent="0.2">
      <c r="A23" s="11" t="str">
        <f>IF(B23="","",COUNTA($B$3:B23))</f>
        <v/>
      </c>
      <c r="B23" s="24"/>
      <c r="C23" s="25"/>
      <c r="D23" s="3"/>
      <c r="E23" s="3"/>
      <c r="F23" s="26"/>
      <c r="G23" s="26"/>
      <c r="H23" s="28" t="str">
        <f t="shared" si="9"/>
        <v/>
      </c>
      <c r="N23" s="115"/>
      <c r="O23" s="1" t="str">
        <f>設定!H29</f>
        <v>租税保険料</v>
      </c>
      <c r="P23" s="1"/>
      <c r="Q23" s="12">
        <f t="shared" si="15"/>
        <v>0</v>
      </c>
      <c r="U23" s="49">
        <v>4</v>
      </c>
      <c r="V23" s="50" t="str">
        <f t="shared" si="16"/>
        <v/>
      </c>
      <c r="W23" s="51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4.25" thickBot="1" x14ac:dyDescent="0.2">
      <c r="A24" s="11" t="str">
        <f>IF(B24="","",COUNTA($B$3:B24))</f>
        <v/>
      </c>
      <c r="B24" s="24"/>
      <c r="C24" s="25"/>
      <c r="D24" s="3"/>
      <c r="E24" s="3"/>
      <c r="F24" s="26"/>
      <c r="G24" s="26"/>
      <c r="H24" s="28" t="str">
        <f t="shared" si="9"/>
        <v/>
      </c>
      <c r="J24" t="s">
        <v>75</v>
      </c>
      <c r="N24" s="115"/>
      <c r="O24" s="1" t="str">
        <f>設定!H30</f>
        <v>借地借家料</v>
      </c>
      <c r="P24" s="1"/>
      <c r="Q24" s="12">
        <f t="shared" si="15"/>
        <v>0</v>
      </c>
      <c r="U24" s="52" t="s">
        <v>17</v>
      </c>
      <c r="V24" s="53" t="s">
        <v>54</v>
      </c>
      <c r="W24" s="54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x14ac:dyDescent="0.15">
      <c r="A25" s="11" t="str">
        <f>IF(B25="","",COUNTA($B$3:B25))</f>
        <v/>
      </c>
      <c r="B25" s="24"/>
      <c r="C25" s="25"/>
      <c r="D25" s="3"/>
      <c r="E25" s="3"/>
      <c r="F25" s="26"/>
      <c r="G25" s="26"/>
      <c r="H25" s="28" t="str">
        <f t="shared" si="9"/>
        <v/>
      </c>
      <c r="J25" s="39">
        <v>1</v>
      </c>
      <c r="K25" s="40" t="str">
        <f>V14</f>
        <v/>
      </c>
      <c r="L25" s="30" t="str">
        <f>W14</f>
        <v/>
      </c>
      <c r="M25" s="38"/>
      <c r="N25" s="115"/>
      <c r="O25" s="1" t="str">
        <f>設定!H31</f>
        <v>事務費</v>
      </c>
      <c r="P25" s="1"/>
      <c r="Q25" s="12">
        <f t="shared" si="15"/>
        <v>0</v>
      </c>
      <c r="U25" s="11">
        <v>1</v>
      </c>
      <c r="V25" s="46" t="str">
        <f>IF($U25&gt;MAX($AF$3:$AF$59),"",INDEX($B$3:$G$59,MATCH($U25,$AF$3:$AF$59,0),MATCH(V$24,$B$2:$G$2,0)))</f>
        <v/>
      </c>
      <c r="W25" s="12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x14ac:dyDescent="0.15">
      <c r="A26" s="11" t="str">
        <f>IF(B26="","",COUNTA($B$3:B26))</f>
        <v/>
      </c>
      <c r="B26" s="24"/>
      <c r="C26" s="25"/>
      <c r="D26" s="3"/>
      <c r="E26" s="3"/>
      <c r="F26" s="26"/>
      <c r="G26" s="26"/>
      <c r="H26" s="28" t="str">
        <f t="shared" si="9"/>
        <v/>
      </c>
      <c r="J26" s="41">
        <v>2</v>
      </c>
      <c r="K26" s="42" t="str">
        <f t="shared" ref="K26:L27" si="17">V15</f>
        <v/>
      </c>
      <c r="L26" s="27" t="str">
        <f t="shared" si="17"/>
        <v/>
      </c>
      <c r="M26" s="38"/>
      <c r="N26" s="115"/>
      <c r="O26" s="1" t="str">
        <f>設定!H32</f>
        <v>光熱水費</v>
      </c>
      <c r="P26" s="1"/>
      <c r="Q26" s="12">
        <f t="shared" si="15"/>
        <v>0</v>
      </c>
      <c r="U26" s="11">
        <v>2</v>
      </c>
      <c r="V26" s="46" t="str">
        <f t="shared" ref="V26:W28" si="18">IF($U26&gt;MAX($AF$3:$AF$59),"",INDEX($B$3:$G$59,MATCH($U26,$AF$3:$AF$59,0),MATCH(V$24,$B$2:$G$2,0)))</f>
        <v/>
      </c>
      <c r="W26" s="12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4.25" thickBot="1" x14ac:dyDescent="0.2">
      <c r="A27" s="11" t="str">
        <f>IF(B27="","",COUNTA($B$3:B27))</f>
        <v/>
      </c>
      <c r="B27" s="24"/>
      <c r="C27" s="25"/>
      <c r="D27" s="3"/>
      <c r="E27" s="3"/>
      <c r="F27" s="26"/>
      <c r="G27" s="26"/>
      <c r="H27" s="28" t="str">
        <f t="shared" si="9"/>
        <v/>
      </c>
      <c r="J27" s="43">
        <v>3</v>
      </c>
      <c r="K27" s="44" t="str">
        <f t="shared" si="17"/>
        <v/>
      </c>
      <c r="L27" s="31" t="str">
        <f t="shared" si="17"/>
        <v/>
      </c>
      <c r="M27" s="38"/>
      <c r="N27" s="115"/>
      <c r="O27" s="1" t="str">
        <f>設定!H33</f>
        <v>備品費</v>
      </c>
      <c r="P27" s="1"/>
      <c r="Q27" s="12">
        <f t="shared" si="15"/>
        <v>0</v>
      </c>
      <c r="U27" s="11">
        <v>3</v>
      </c>
      <c r="V27" s="46" t="str">
        <f t="shared" si="18"/>
        <v/>
      </c>
      <c r="W27" s="12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4.25" thickBot="1" x14ac:dyDescent="0.2">
      <c r="A28" s="11" t="str">
        <f>IF(B28="","",COUNTA($B$3:B28))</f>
        <v/>
      </c>
      <c r="B28" s="24"/>
      <c r="C28" s="25"/>
      <c r="D28" s="3"/>
      <c r="E28" s="3"/>
      <c r="F28" s="26"/>
      <c r="G28" s="26"/>
      <c r="H28" s="28" t="str">
        <f t="shared" si="9"/>
        <v/>
      </c>
      <c r="N28" s="115"/>
      <c r="O28" s="1" t="str">
        <f>設定!H34</f>
        <v>慶弔費</v>
      </c>
      <c r="P28" s="1"/>
      <c r="Q28" s="12">
        <f t="shared" si="15"/>
        <v>0</v>
      </c>
      <c r="U28" s="49">
        <v>4</v>
      </c>
      <c r="V28" s="50" t="str">
        <f t="shared" si="18"/>
        <v/>
      </c>
      <c r="W28" s="51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4.25" thickBot="1" x14ac:dyDescent="0.2">
      <c r="A29" s="11" t="str">
        <f>IF(B29="","",COUNTA($B$3:B29))</f>
        <v/>
      </c>
      <c r="B29" s="24"/>
      <c r="C29" s="25"/>
      <c r="D29" s="3"/>
      <c r="E29" s="3"/>
      <c r="F29" s="26"/>
      <c r="G29" s="26"/>
      <c r="H29" s="28" t="str">
        <f t="shared" si="9"/>
        <v/>
      </c>
      <c r="J29" t="s">
        <v>67</v>
      </c>
      <c r="N29" s="115"/>
      <c r="O29" s="1" t="str">
        <f>設定!H35</f>
        <v>接待費</v>
      </c>
      <c r="P29" s="1"/>
      <c r="Q29" s="12">
        <f t="shared" si="15"/>
        <v>0</v>
      </c>
      <c r="U29" s="52" t="s">
        <v>33</v>
      </c>
      <c r="V29" s="53" t="s">
        <v>54</v>
      </c>
      <c r="W29" s="54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x14ac:dyDescent="0.15">
      <c r="A30" s="11" t="str">
        <f>IF(B30="","",COUNTA($B$3:B30))</f>
        <v/>
      </c>
      <c r="B30" s="24"/>
      <c r="C30" s="25"/>
      <c r="D30" s="3"/>
      <c r="E30" s="3"/>
      <c r="F30" s="26"/>
      <c r="G30" s="26"/>
      <c r="H30" s="28" t="str">
        <f t="shared" si="9"/>
        <v/>
      </c>
      <c r="J30" s="39">
        <v>1</v>
      </c>
      <c r="K30" s="40"/>
      <c r="L30" s="30"/>
      <c r="M30" s="38"/>
      <c r="N30" s="115"/>
      <c r="O30" s="1" t="str">
        <f>設定!H36</f>
        <v>諸費</v>
      </c>
      <c r="P30" s="1"/>
      <c r="Q30" s="12">
        <f t="shared" si="15"/>
        <v>0</v>
      </c>
      <c r="U30" s="11">
        <v>1</v>
      </c>
      <c r="V30" s="46" t="str">
        <f>IF($U30&gt;MAX($AH$3:$AH$59),"",INDEX($B$3:$G$59,MATCH($U30,$AH$3:$AH$59,0),MATCH(V$29,$B$2:$G$2,0)))</f>
        <v/>
      </c>
      <c r="W30" s="12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x14ac:dyDescent="0.15">
      <c r="A31" s="11" t="str">
        <f>IF(B31="","",COUNTA($B$3:B31))</f>
        <v/>
      </c>
      <c r="B31" s="24"/>
      <c r="C31" s="25"/>
      <c r="D31" s="3"/>
      <c r="E31" s="3"/>
      <c r="F31" s="26"/>
      <c r="G31" s="26"/>
      <c r="H31" s="28" t="str">
        <f t="shared" si="9"/>
        <v/>
      </c>
      <c r="J31" s="41">
        <v>2</v>
      </c>
      <c r="K31" s="42"/>
      <c r="L31" s="27"/>
      <c r="M31" s="38"/>
      <c r="N31" s="115" t="s">
        <v>44</v>
      </c>
      <c r="O31" s="1" t="str">
        <f>設定!H37</f>
        <v>施設・整備費</v>
      </c>
      <c r="P31" s="1"/>
      <c r="Q31" s="12">
        <f t="shared" si="15"/>
        <v>0</v>
      </c>
      <c r="U31" s="11">
        <v>2</v>
      </c>
      <c r="V31" s="46" t="str">
        <f t="shared" ref="V31:W33" si="19">IF($U31&gt;MAX($AH$3:$AH$59),"",INDEX($B$3:$G$59,MATCH($U31,$AH$3:$AH$59,0),MATCH(V$29,$B$2:$G$2,0)))</f>
        <v/>
      </c>
      <c r="W31" s="12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4.25" thickBot="1" x14ac:dyDescent="0.2">
      <c r="A32" s="11" t="str">
        <f>IF(B32="","",COUNTA($B$3:B32))</f>
        <v/>
      </c>
      <c r="B32" s="24"/>
      <c r="C32" s="25"/>
      <c r="D32" s="3"/>
      <c r="E32" s="3"/>
      <c r="F32" s="26"/>
      <c r="G32" s="26"/>
      <c r="H32" s="28" t="str">
        <f t="shared" si="9"/>
        <v/>
      </c>
      <c r="J32" s="43">
        <v>3</v>
      </c>
      <c r="K32" s="44"/>
      <c r="L32" s="31"/>
      <c r="M32" s="38"/>
      <c r="N32" s="115"/>
      <c r="O32" s="1" t="str">
        <f>設定!H38</f>
        <v>会堂建築費</v>
      </c>
      <c r="P32" s="1"/>
      <c r="Q32" s="12">
        <f t="shared" si="15"/>
        <v>0</v>
      </c>
      <c r="U32" s="11">
        <v>3</v>
      </c>
      <c r="V32" s="46" t="str">
        <f t="shared" si="19"/>
        <v/>
      </c>
      <c r="W32" s="12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4.25" thickBot="1" x14ac:dyDescent="0.2">
      <c r="A33" s="11" t="str">
        <f>IF(B33="","",COUNTA($B$3:B33))</f>
        <v/>
      </c>
      <c r="B33" s="24"/>
      <c r="C33" s="25"/>
      <c r="D33" s="3"/>
      <c r="E33" s="3"/>
      <c r="F33" s="26"/>
      <c r="G33" s="26"/>
      <c r="H33" s="28" t="str">
        <f t="shared" si="9"/>
        <v/>
      </c>
      <c r="N33" s="115" t="s">
        <v>71</v>
      </c>
      <c r="O33" s="1" t="str">
        <f>設定!H39</f>
        <v>会堂返済費</v>
      </c>
      <c r="P33" s="1"/>
      <c r="Q33" s="12">
        <f t="shared" si="15"/>
        <v>0</v>
      </c>
      <c r="U33" s="13">
        <v>4</v>
      </c>
      <c r="V33" s="48" t="str">
        <f t="shared" si="19"/>
        <v/>
      </c>
      <c r="W33" s="15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4.25" thickBot="1" x14ac:dyDescent="0.2">
      <c r="A34" s="11" t="str">
        <f>IF(B34="","",COUNTA($B$3:B34))</f>
        <v/>
      </c>
      <c r="B34" s="24"/>
      <c r="C34" s="25"/>
      <c r="D34" s="3"/>
      <c r="E34" s="3"/>
      <c r="F34" s="26"/>
      <c r="G34" s="26"/>
      <c r="H34" s="28" t="str">
        <f t="shared" si="9"/>
        <v/>
      </c>
      <c r="N34" s="115"/>
      <c r="O34" s="1" t="str">
        <f>設定!H40</f>
        <v>その他返済金</v>
      </c>
      <c r="P34" s="1"/>
      <c r="Q34" s="12">
        <f t="shared" si="15"/>
        <v>0</v>
      </c>
      <c r="U34" s="55" t="s">
        <v>32</v>
      </c>
      <c r="V34" s="56" t="s">
        <v>54</v>
      </c>
      <c r="W34" s="57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x14ac:dyDescent="0.15">
      <c r="A35" s="11" t="str">
        <f>IF(B35="","",COUNTA($B$3:B35))</f>
        <v/>
      </c>
      <c r="B35" s="24"/>
      <c r="C35" s="25"/>
      <c r="D35" s="3"/>
      <c r="E35" s="3"/>
      <c r="F35" s="26"/>
      <c r="G35" s="26"/>
      <c r="H35" s="28" t="str">
        <f t="shared" si="9"/>
        <v/>
      </c>
      <c r="J35" s="76" t="s">
        <v>130</v>
      </c>
      <c r="K35" s="98"/>
      <c r="L35" s="58">
        <f>F3</f>
        <v>0</v>
      </c>
      <c r="N35" s="115" t="s">
        <v>72</v>
      </c>
      <c r="O35" s="1" t="str">
        <f>設定!H41</f>
        <v>会堂積立金</v>
      </c>
      <c r="P35" s="1"/>
      <c r="Q35" s="12">
        <f t="shared" si="15"/>
        <v>0</v>
      </c>
      <c r="U35" s="11">
        <v>1</v>
      </c>
      <c r="V35" s="46" t="str">
        <f>IF($U35&gt;MAX($AJ$3:$AJ$59),"",INDEX($B$3:$G$59,MATCH($U35,$AJ$3:$AJ$59,0),MATCH(V$34,$B$2:$G$2,0)))</f>
        <v/>
      </c>
      <c r="W35" s="12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x14ac:dyDescent="0.15">
      <c r="A36" s="11" t="str">
        <f>IF(B36="","",COUNTA($B$3:B36))</f>
        <v/>
      </c>
      <c r="B36" s="24"/>
      <c r="C36" s="25"/>
      <c r="D36" s="3"/>
      <c r="E36" s="3"/>
      <c r="F36" s="26"/>
      <c r="G36" s="26"/>
      <c r="H36" s="28" t="str">
        <f t="shared" si="9"/>
        <v/>
      </c>
      <c r="J36" s="80" t="s">
        <v>131</v>
      </c>
      <c r="K36" s="63"/>
      <c r="L36" s="12">
        <f>SUM(L17-Q37)</f>
        <v>0</v>
      </c>
      <c r="N36" s="115"/>
      <c r="O36" s="1" t="str">
        <f>設定!H42</f>
        <v>その他積立金</v>
      </c>
      <c r="P36" s="1"/>
      <c r="Q36" s="12">
        <f t="shared" si="15"/>
        <v>0</v>
      </c>
      <c r="U36" s="11">
        <v>2</v>
      </c>
      <c r="V36" s="46" t="str">
        <f t="shared" ref="V36:W38" si="20">IF($U36&gt;MAX($AJ$3:$AJ$59),"",INDEX($B$3:$G$59,MATCH($U36,$AJ$3:$AJ$59,0),MATCH(V$34,$B$2:$G$2,0)))</f>
        <v/>
      </c>
      <c r="W36" s="12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4.25" thickBot="1" x14ac:dyDescent="0.2">
      <c r="A37" s="11" t="str">
        <f>IF(B37="","",COUNTA($B$3:B37))</f>
        <v/>
      </c>
      <c r="B37" s="24"/>
      <c r="C37" s="25"/>
      <c r="D37" s="3"/>
      <c r="E37" s="3"/>
      <c r="F37" s="26"/>
      <c r="G37" s="26"/>
      <c r="H37" s="28" t="str">
        <f t="shared" si="9"/>
        <v/>
      </c>
      <c r="J37" s="82" t="s">
        <v>132</v>
      </c>
      <c r="K37" s="99"/>
      <c r="L37" s="15">
        <f>SUM(L35:L36)</f>
        <v>0</v>
      </c>
      <c r="N37" s="122" t="s">
        <v>73</v>
      </c>
      <c r="O37" s="120"/>
      <c r="P37" s="120"/>
      <c r="Q37" s="15">
        <f>SUM(Q4:Q36)</f>
        <v>0</v>
      </c>
      <c r="U37" s="11">
        <v>3</v>
      </c>
      <c r="V37" s="46" t="str">
        <f t="shared" si="20"/>
        <v/>
      </c>
      <c r="W37" s="12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4.25" thickBot="1" x14ac:dyDescent="0.2">
      <c r="A38" s="11" t="str">
        <f>IF(B38="","",COUNTA($B$3:B38))</f>
        <v/>
      </c>
      <c r="B38" s="24"/>
      <c r="C38" s="25"/>
      <c r="D38" s="3"/>
      <c r="E38" s="3"/>
      <c r="F38" s="26"/>
      <c r="G38" s="26"/>
      <c r="H38" s="28" t="str">
        <f t="shared" si="9"/>
        <v/>
      </c>
      <c r="U38" s="13">
        <v>4</v>
      </c>
      <c r="V38" s="48" t="str">
        <f t="shared" si="20"/>
        <v/>
      </c>
      <c r="W38" s="15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x14ac:dyDescent="0.15">
      <c r="A39" s="11" t="str">
        <f>IF(B39="","",COUNTA($B$3:B39))</f>
        <v/>
      </c>
      <c r="B39" s="24"/>
      <c r="C39" s="25"/>
      <c r="D39" s="3"/>
      <c r="E39" s="3"/>
      <c r="F39" s="26"/>
      <c r="G39" s="26"/>
      <c r="H39" s="28" t="str">
        <f t="shared" si="9"/>
        <v/>
      </c>
      <c r="U39" s="55" t="s">
        <v>46</v>
      </c>
      <c r="V39" s="56" t="s">
        <v>54</v>
      </c>
      <c r="W39" s="57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4.25" thickBot="1" x14ac:dyDescent="0.2">
      <c r="A40" s="11" t="str">
        <f>IF(B40="","",COUNTA($B$3:B40))</f>
        <v/>
      </c>
      <c r="B40" s="24"/>
      <c r="C40" s="25"/>
      <c r="D40" s="3"/>
      <c r="E40" s="3"/>
      <c r="F40" s="26"/>
      <c r="G40" s="26"/>
      <c r="H40" s="28" t="str">
        <f t="shared" si="9"/>
        <v/>
      </c>
      <c r="J40" t="s">
        <v>97</v>
      </c>
      <c r="L40" s="6">
        <f>L1</f>
        <v>2016</v>
      </c>
      <c r="M40" s="6"/>
      <c r="N40" s="4">
        <f>N1</f>
        <v>11</v>
      </c>
      <c r="O40" s="114">
        <f>O1</f>
        <v>0</v>
      </c>
      <c r="P40" s="114"/>
      <c r="Q40" s="5">
        <f>Q1</f>
        <v>0</v>
      </c>
      <c r="U40" s="11">
        <v>1</v>
      </c>
      <c r="V40" s="46" t="str">
        <f>IF($U40&gt;MAX($AL$3:$AL$59),"",INDEX($B$3:$G$59,MATCH($U40,$AL$3:$AL$59,0),MATCH(V$39,$B$2:$G$2,0)))</f>
        <v/>
      </c>
      <c r="W40" s="12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x14ac:dyDescent="0.15">
      <c r="A41" s="11" t="str">
        <f>IF(B41="","",COUNTA($B$3:B41))</f>
        <v/>
      </c>
      <c r="B41" s="24"/>
      <c r="C41" s="25"/>
      <c r="D41" s="3"/>
      <c r="E41" s="3"/>
      <c r="F41" s="26"/>
      <c r="G41" s="26"/>
      <c r="H41" s="28" t="str">
        <f t="shared" si="9"/>
        <v/>
      </c>
      <c r="J41" s="9" t="str">
        <f>P15</f>
        <v>本部什一献金</v>
      </c>
      <c r="K41" s="10"/>
      <c r="L41" s="71">
        <f>SUMIF(E$3:E$59,J41,G$3:G$59)</f>
        <v>0</v>
      </c>
      <c r="M41" s="74"/>
      <c r="N41" s="116" t="s">
        <v>90</v>
      </c>
      <c r="O41" s="10" t="s">
        <v>83</v>
      </c>
      <c r="P41" s="10"/>
      <c r="Q41" s="58">
        <f>SUMIF(E$3:E$59,N$41&amp;"・"&amp;O41,G$3:G$59)</f>
        <v>0</v>
      </c>
      <c r="U41" s="11">
        <v>2</v>
      </c>
      <c r="V41" s="46" t="str">
        <f t="shared" ref="V41:W42" si="21">IF($U41&gt;MAX($AL$3:$AL$59),"",INDEX($B$3:$G$59,MATCH($U41,$AL$3:$AL$59,0),MATCH(V$39,$B$2:$G$2,0)))</f>
        <v/>
      </c>
      <c r="W41" s="12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4.25" thickBot="1" x14ac:dyDescent="0.2">
      <c r="A42" s="11" t="str">
        <f>IF(B42="","",COUNTA($B$3:B42))</f>
        <v/>
      </c>
      <c r="B42" s="24"/>
      <c r="C42" s="25"/>
      <c r="D42" s="3"/>
      <c r="E42" s="3"/>
      <c r="F42" s="26"/>
      <c r="G42" s="26"/>
      <c r="H42" s="28" t="str">
        <f t="shared" si="9"/>
        <v/>
      </c>
      <c r="J42" s="11" t="str">
        <f>P16</f>
        <v>厚生福祉献金</v>
      </c>
      <c r="K42" s="1"/>
      <c r="L42" s="72">
        <f>SUMIF(E$3:E$59,J42,G$3:G$59)</f>
        <v>0</v>
      </c>
      <c r="M42" s="64"/>
      <c r="N42" s="117"/>
      <c r="O42" s="1" t="s">
        <v>91</v>
      </c>
      <c r="P42" s="1"/>
      <c r="Q42" s="12">
        <f t="shared" ref="Q42:Q44" si="22">SUMIF(E$3:E$59,N$41&amp;"・"&amp;O42,G$3:G$59)</f>
        <v>0</v>
      </c>
      <c r="U42" s="13">
        <v>3</v>
      </c>
      <c r="V42" s="48" t="str">
        <f t="shared" si="21"/>
        <v/>
      </c>
      <c r="W42" s="15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x14ac:dyDescent="0.15">
      <c r="A43" s="11" t="str">
        <f>IF(B43="","",COUNTA($B$3:B43))</f>
        <v/>
      </c>
      <c r="B43" s="24"/>
      <c r="C43" s="25"/>
      <c r="D43" s="3"/>
      <c r="E43" s="3"/>
      <c r="F43" s="26"/>
      <c r="G43" s="26"/>
      <c r="H43" s="28" t="str">
        <f t="shared" si="9"/>
        <v/>
      </c>
      <c r="J43" s="11" t="str">
        <f>P17</f>
        <v>退職積立献金</v>
      </c>
      <c r="K43" s="1"/>
      <c r="L43" s="72">
        <f t="shared" ref="L43:L52" si="23">SUMIF(E$3:E$59,J43,G$3:G$59)</f>
        <v>0</v>
      </c>
      <c r="M43" s="64"/>
      <c r="N43" s="117"/>
      <c r="O43" s="60" t="s">
        <v>92</v>
      </c>
      <c r="P43" s="60"/>
      <c r="Q43" s="12">
        <f t="shared" si="22"/>
        <v>0</v>
      </c>
      <c r="U43" s="55" t="s">
        <v>48</v>
      </c>
      <c r="V43" s="56"/>
      <c r="W43" s="57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x14ac:dyDescent="0.15">
      <c r="A44" s="11" t="str">
        <f>IF(B44="","",COUNTA($B$3:B44))</f>
        <v/>
      </c>
      <c r="B44" s="24"/>
      <c r="C44" s="25"/>
      <c r="D44" s="3"/>
      <c r="E44" s="3"/>
      <c r="F44" s="26"/>
      <c r="G44" s="26"/>
      <c r="H44" s="28" t="str">
        <f t="shared" si="9"/>
        <v/>
      </c>
      <c r="J44" s="115" t="s">
        <v>80</v>
      </c>
      <c r="K44" s="1" t="s">
        <v>83</v>
      </c>
      <c r="L44" s="72">
        <f>SUMIF(E$3:E$59,J$44&amp;"・"&amp;K44,G$3:G$59)</f>
        <v>0</v>
      </c>
      <c r="M44" s="64"/>
      <c r="N44" s="118"/>
      <c r="O44" s="62"/>
      <c r="P44" s="63"/>
      <c r="Q44" s="59">
        <f t="shared" si="22"/>
        <v>0</v>
      </c>
      <c r="U44" s="11">
        <v>1</v>
      </c>
      <c r="V44" s="46" t="str">
        <f>IF($U44&gt;MAX($AN$3:$AN$59),"",INDEX($B$3:$G$59,MATCH($U44,$AN$3:$AN$59,0),MATCH(V$43,$B$2:$G$2,0)))</f>
        <v/>
      </c>
      <c r="W44" s="12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x14ac:dyDescent="0.15">
      <c r="A45" s="11" t="str">
        <f>IF(B45="","",COUNTA($B$3:B45))</f>
        <v/>
      </c>
      <c r="B45" s="24"/>
      <c r="C45" s="25"/>
      <c r="D45" s="3"/>
      <c r="E45" s="3"/>
      <c r="F45" s="26"/>
      <c r="G45" s="26"/>
      <c r="H45" s="28" t="str">
        <f t="shared" si="9"/>
        <v/>
      </c>
      <c r="J45" s="115"/>
      <c r="K45" s="1" t="s">
        <v>82</v>
      </c>
      <c r="L45" s="72">
        <f t="shared" ref="L45:L49" si="24">SUMIF(E$3:E$59,J$44&amp;"・"&amp;K45,G$3:G$59)</f>
        <v>0</v>
      </c>
      <c r="M45" s="64"/>
      <c r="N45" s="63" t="s">
        <v>93</v>
      </c>
      <c r="O45" s="64"/>
      <c r="P45" s="64"/>
      <c r="Q45" s="12">
        <f t="shared" ref="Q45:Q51" si="25">SUMIF(E$3:E$59,N45,G$3:G$59)</f>
        <v>0</v>
      </c>
      <c r="U45" s="11">
        <v>2</v>
      </c>
      <c r="V45" s="46" t="str">
        <f t="shared" ref="V45:W46" si="26">IF($U45&gt;MAX($AN$3:$AN$59),"",INDEX($B$3:$G$59,MATCH($U45,$AN$3:$AN$59,0),MATCH(V$43,$B$2:$G$2,0)))</f>
        <v/>
      </c>
      <c r="W45" s="12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4.25" thickBot="1" x14ac:dyDescent="0.2">
      <c r="A46" s="11" t="str">
        <f>IF(B46="","",COUNTA($B$3:B46))</f>
        <v/>
      </c>
      <c r="B46" s="24"/>
      <c r="C46" s="25"/>
      <c r="D46" s="3"/>
      <c r="E46" s="3"/>
      <c r="F46" s="26"/>
      <c r="G46" s="26"/>
      <c r="H46" s="28" t="str">
        <f t="shared" si="9"/>
        <v/>
      </c>
      <c r="J46" s="115"/>
      <c r="K46" s="1" t="s">
        <v>84</v>
      </c>
      <c r="L46" s="72">
        <f t="shared" si="24"/>
        <v>0</v>
      </c>
      <c r="M46" s="64"/>
      <c r="N46" s="70" t="s">
        <v>94</v>
      </c>
      <c r="O46" s="65"/>
      <c r="P46" s="66"/>
      <c r="Q46" s="59">
        <f t="shared" si="25"/>
        <v>0</v>
      </c>
      <c r="U46" s="13">
        <v>3</v>
      </c>
      <c r="V46" s="48" t="str">
        <f t="shared" si="26"/>
        <v/>
      </c>
      <c r="W46" s="15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x14ac:dyDescent="0.15">
      <c r="A47" s="11" t="str">
        <f>IF(B47="","",COUNTA($B$3:B47))</f>
        <v/>
      </c>
      <c r="B47" s="24"/>
      <c r="C47" s="25"/>
      <c r="D47" s="3"/>
      <c r="E47" s="3"/>
      <c r="F47" s="26"/>
      <c r="G47" s="26"/>
      <c r="H47" s="28" t="str">
        <f t="shared" si="9"/>
        <v/>
      </c>
      <c r="J47" s="115"/>
      <c r="K47" s="1" t="s">
        <v>81</v>
      </c>
      <c r="L47" s="72">
        <f t="shared" si="24"/>
        <v>0</v>
      </c>
      <c r="M47" s="64"/>
      <c r="N47" s="67" t="s">
        <v>95</v>
      </c>
      <c r="O47" s="65"/>
      <c r="P47" s="66"/>
      <c r="Q47" s="59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x14ac:dyDescent="0.15">
      <c r="A48" s="11" t="str">
        <f>IF(B48="","",COUNTA($B$3:B48))</f>
        <v/>
      </c>
      <c r="B48" s="24"/>
      <c r="C48" s="25"/>
      <c r="D48" s="3"/>
      <c r="E48" s="3"/>
      <c r="F48" s="26"/>
      <c r="G48" s="26"/>
      <c r="H48" s="28" t="str">
        <f t="shared" si="9"/>
        <v/>
      </c>
      <c r="J48" s="115"/>
      <c r="K48" s="1" t="s">
        <v>85</v>
      </c>
      <c r="L48" s="72">
        <f t="shared" si="24"/>
        <v>0</v>
      </c>
      <c r="M48" s="64"/>
      <c r="N48" s="67"/>
      <c r="O48" s="67"/>
      <c r="P48" s="66"/>
      <c r="Q48" s="59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x14ac:dyDescent="0.15">
      <c r="A49" s="11" t="str">
        <f>IF(B49="","",COUNTA($B$3:B49))</f>
        <v/>
      </c>
      <c r="B49" s="24"/>
      <c r="C49" s="25"/>
      <c r="D49" s="3"/>
      <c r="E49" s="3"/>
      <c r="F49" s="26"/>
      <c r="G49" s="26"/>
      <c r="H49" s="28" t="str">
        <f t="shared" si="9"/>
        <v/>
      </c>
      <c r="J49" s="115"/>
      <c r="K49" s="1" t="s">
        <v>86</v>
      </c>
      <c r="L49" s="72">
        <f t="shared" si="24"/>
        <v>0</v>
      </c>
      <c r="M49" s="64"/>
      <c r="N49" s="70"/>
      <c r="O49" s="70"/>
      <c r="P49" s="63"/>
      <c r="Q49" s="59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x14ac:dyDescent="0.15">
      <c r="A50" s="11" t="str">
        <f>IF(B50="","",COUNTA($B$3:B50))</f>
        <v/>
      </c>
      <c r="B50" s="24"/>
      <c r="C50" s="25"/>
      <c r="D50" s="3"/>
      <c r="E50" s="3"/>
      <c r="F50" s="26"/>
      <c r="G50" s="26"/>
      <c r="H50" s="28" t="str">
        <f t="shared" si="9"/>
        <v/>
      </c>
      <c r="J50" s="11" t="s">
        <v>87</v>
      </c>
      <c r="K50" s="1"/>
      <c r="L50" s="72">
        <f t="shared" si="23"/>
        <v>0</v>
      </c>
      <c r="M50" s="64"/>
      <c r="N50" s="68"/>
      <c r="O50" s="68"/>
      <c r="P50" s="69"/>
      <c r="Q50" s="59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x14ac:dyDescent="0.15">
      <c r="A51" s="11" t="str">
        <f>IF(B51="","",COUNTA($B$3:B51))</f>
        <v/>
      </c>
      <c r="B51" s="24"/>
      <c r="C51" s="25"/>
      <c r="D51" s="3"/>
      <c r="E51" s="3"/>
      <c r="F51" s="26"/>
      <c r="G51" s="26"/>
      <c r="H51" s="28" t="str">
        <f t="shared" si="9"/>
        <v/>
      </c>
      <c r="J51" s="11" t="s">
        <v>88</v>
      </c>
      <c r="K51" s="1"/>
      <c r="L51" s="72">
        <f t="shared" si="23"/>
        <v>0</v>
      </c>
      <c r="M51" s="64"/>
      <c r="N51" s="69" t="s">
        <v>96</v>
      </c>
      <c r="O51" s="61"/>
      <c r="P51" s="61"/>
      <c r="Q51" s="12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4.25" thickBot="1" x14ac:dyDescent="0.2">
      <c r="A52" s="11" t="str">
        <f>IF(B52="","",COUNTA($B$3:B52))</f>
        <v/>
      </c>
      <c r="B52" s="24"/>
      <c r="C52" s="25"/>
      <c r="D52" s="3"/>
      <c r="E52" s="3"/>
      <c r="F52" s="26"/>
      <c r="G52" s="26"/>
      <c r="H52" s="28" t="str">
        <f t="shared" si="9"/>
        <v/>
      </c>
      <c r="J52" s="13" t="s">
        <v>89</v>
      </c>
      <c r="K52" s="14"/>
      <c r="L52" s="73">
        <f t="shared" si="23"/>
        <v>0</v>
      </c>
      <c r="M52" s="75"/>
      <c r="N52" s="119" t="s">
        <v>60</v>
      </c>
      <c r="O52" s="120"/>
      <c r="P52" s="120"/>
      <c r="Q52" s="29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x14ac:dyDescent="0.15">
      <c r="A53" s="11" t="str">
        <f>IF(B53="","",COUNTA($B$3:B53))</f>
        <v/>
      </c>
      <c r="B53" s="24"/>
      <c r="C53" s="25"/>
      <c r="D53" s="3"/>
      <c r="E53" s="3"/>
      <c r="F53" s="26"/>
      <c r="G53" s="26"/>
      <c r="H53" s="28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4.25" thickBot="1" x14ac:dyDescent="0.2">
      <c r="A54" s="11" t="str">
        <f>IF(B54="","",COUNTA($B$3:B54))</f>
        <v/>
      </c>
      <c r="B54" s="24"/>
      <c r="C54" s="25"/>
      <c r="D54" s="3"/>
      <c r="E54" s="3"/>
      <c r="F54" s="26"/>
      <c r="G54" s="26"/>
      <c r="H54" s="28" t="str">
        <f t="shared" si="9"/>
        <v/>
      </c>
      <c r="J54" t="s">
        <v>98</v>
      </c>
      <c r="L54" s="6">
        <f>L40</f>
        <v>2016</v>
      </c>
      <c r="M54" s="6"/>
      <c r="N54" s="4">
        <f>N40</f>
        <v>11</v>
      </c>
      <c r="O54" s="114">
        <f>O40</f>
        <v>0</v>
      </c>
      <c r="P54" s="114"/>
      <c r="Q54" s="5">
        <f>Q40</f>
        <v>0</v>
      </c>
      <c r="Y54" t="str">
        <f t="shared" si="0"/>
        <v/>
      </c>
      <c r="Z54" t="str">
        <f>IF(Y54="◎",COUNTIF(Y$3:Y54,"◎"),"")</f>
        <v/>
      </c>
      <c r="AA54" t="str">
        <f t="shared" si="1"/>
        <v/>
      </c>
      <c r="AB54" t="str">
        <f>IF(AA54="◎",COUNTIF(AA$3:AA54,"◎"),"")</f>
        <v/>
      </c>
      <c r="AC54" t="str">
        <f t="shared" si="2"/>
        <v/>
      </c>
      <c r="AD54" t="str">
        <f>IF(AC54="◎",COUNTIF(AC$3:AC54,"◎"),"")</f>
        <v/>
      </c>
      <c r="AE54" t="str">
        <f t="shared" si="3"/>
        <v/>
      </c>
      <c r="AF54" t="str">
        <f>IF(AE54="◎",COUNTIF(AE$3:AE54,"◎"),"")</f>
        <v/>
      </c>
      <c r="AG54" t="str">
        <f t="shared" si="4"/>
        <v/>
      </c>
      <c r="AH54" t="str">
        <f>IF(AG54="◎",COUNTIF(AG$3:AG54,"◎"),"")</f>
        <v/>
      </c>
      <c r="AI54" t="str">
        <f t="shared" si="5"/>
        <v/>
      </c>
      <c r="AJ54" t="str">
        <f>IF(AI54="◎",COUNTIF(AI$3:AI54,"◎"),"")</f>
        <v/>
      </c>
      <c r="AK54" t="str">
        <f t="shared" si="6"/>
        <v/>
      </c>
      <c r="AL54" t="str">
        <f>IF(AK54="◎",COUNTIF(AK$3:AK54,"◎"),"")</f>
        <v/>
      </c>
      <c r="AM54" t="str">
        <f t="shared" si="7"/>
        <v/>
      </c>
      <c r="AN54" t="str">
        <f>IF(AM54="◎",COUNTIF(AM$3:AM54,"◎"),"")</f>
        <v/>
      </c>
    </row>
    <row r="55" spans="1:40" x14ac:dyDescent="0.15">
      <c r="A55" s="11" t="str">
        <f>IF(B55="","",COUNTA($B$3:B55))</f>
        <v/>
      </c>
      <c r="B55" s="24"/>
      <c r="C55" s="25"/>
      <c r="D55" s="3"/>
      <c r="E55" s="3"/>
      <c r="F55" s="26"/>
      <c r="G55" s="26"/>
      <c r="H55" s="28" t="str">
        <f t="shared" si="9"/>
        <v/>
      </c>
      <c r="J55" s="76" t="s">
        <v>99</v>
      </c>
      <c r="K55" s="77"/>
      <c r="L55" s="78">
        <f>SUMIF(E$3:E$59,J55,G$3:G$59)</f>
        <v>0</v>
      </c>
      <c r="M55" s="74"/>
      <c r="N55" s="77"/>
      <c r="O55" s="77"/>
      <c r="P55" s="77"/>
      <c r="Q55" s="79"/>
      <c r="Y55" t="str">
        <f t="shared" si="0"/>
        <v/>
      </c>
      <c r="Z55" t="str">
        <f>IF(Y55="◎",COUNTIF(Y$3:Y55,"◎"),"")</f>
        <v/>
      </c>
      <c r="AA55" t="str">
        <f t="shared" si="1"/>
        <v/>
      </c>
      <c r="AB55" t="str">
        <f>IF(AA55="◎",COUNTIF(AA$3:AA55,"◎"),"")</f>
        <v/>
      </c>
      <c r="AC55" t="str">
        <f t="shared" si="2"/>
        <v/>
      </c>
      <c r="AD55" t="str">
        <f>IF(AC55="◎",COUNTIF(AC$3:AC55,"◎"),"")</f>
        <v/>
      </c>
      <c r="AE55" t="str">
        <f t="shared" si="3"/>
        <v/>
      </c>
      <c r="AF55" t="str">
        <f>IF(AE55="◎",COUNTIF(AE$3:AE55,"◎"),"")</f>
        <v/>
      </c>
      <c r="AG55" t="str">
        <f t="shared" si="4"/>
        <v/>
      </c>
      <c r="AH55" t="str">
        <f>IF(AG55="◎",COUNTIF(AG$3:AG55,"◎"),"")</f>
        <v/>
      </c>
      <c r="AI55" t="str">
        <f t="shared" si="5"/>
        <v/>
      </c>
      <c r="AJ55" t="str">
        <f>IF(AI55="◎",COUNTIF(AI$3:AI55,"◎"),"")</f>
        <v/>
      </c>
      <c r="AK55" t="str">
        <f t="shared" si="6"/>
        <v/>
      </c>
      <c r="AL55" t="str">
        <f>IF(AK55="◎",COUNTIF(AK$3:AK55,"◎"),"")</f>
        <v/>
      </c>
      <c r="AM55" t="str">
        <f t="shared" si="7"/>
        <v/>
      </c>
      <c r="AN55" t="str">
        <f>IF(AM55="◎",COUNTIF(AM$3:AM55,"◎"),"")</f>
        <v/>
      </c>
    </row>
    <row r="56" spans="1:40" x14ac:dyDescent="0.15">
      <c r="A56" s="11" t="str">
        <f>IF(B56="","",COUNTA($B$3:B56))</f>
        <v/>
      </c>
      <c r="B56" s="24"/>
      <c r="C56" s="25"/>
      <c r="D56" s="3"/>
      <c r="E56" s="3"/>
      <c r="F56" s="26"/>
      <c r="G56" s="26"/>
      <c r="H56" s="28" t="str">
        <f t="shared" si="9"/>
        <v/>
      </c>
      <c r="J56" s="80"/>
      <c r="K56" s="70"/>
      <c r="L56" s="70"/>
      <c r="M56" s="64"/>
      <c r="N56" s="70"/>
      <c r="O56" s="70"/>
      <c r="P56" s="70"/>
      <c r="Q56" s="81"/>
      <c r="Y56" t="str">
        <f t="shared" si="0"/>
        <v/>
      </c>
      <c r="Z56" t="str">
        <f>IF(Y56="◎",COUNTIF(Y$3:Y56,"◎"),"")</f>
        <v/>
      </c>
      <c r="AA56" t="str">
        <f t="shared" si="1"/>
        <v/>
      </c>
      <c r="AB56" t="str">
        <f>IF(AA56="◎",COUNTIF(AA$3:AA56,"◎"),"")</f>
        <v/>
      </c>
      <c r="AC56" t="str">
        <f t="shared" si="2"/>
        <v/>
      </c>
      <c r="AD56" t="str">
        <f>IF(AC56="◎",COUNTIF(AC$3:AC56,"◎"),"")</f>
        <v/>
      </c>
      <c r="AE56" t="str">
        <f t="shared" si="3"/>
        <v/>
      </c>
      <c r="AF56" t="str">
        <f>IF(AE56="◎",COUNTIF(AE$3:AE56,"◎"),"")</f>
        <v/>
      </c>
      <c r="AG56" t="str">
        <f t="shared" si="4"/>
        <v/>
      </c>
      <c r="AH56" t="str">
        <f>IF(AG56="◎",COUNTIF(AG$3:AG56,"◎"),"")</f>
        <v/>
      </c>
      <c r="AI56" t="str">
        <f t="shared" si="5"/>
        <v/>
      </c>
      <c r="AJ56" t="str">
        <f>IF(AI56="◎",COUNTIF(AI$3:AI56,"◎"),"")</f>
        <v/>
      </c>
      <c r="AK56" t="str">
        <f t="shared" si="6"/>
        <v/>
      </c>
      <c r="AL56" t="str">
        <f>IF(AK56="◎",COUNTIF(AK$3:AK56,"◎"),"")</f>
        <v/>
      </c>
      <c r="AM56" t="str">
        <f t="shared" si="7"/>
        <v/>
      </c>
      <c r="AN56" t="str">
        <f>IF(AM56="◎",COUNTIF(AM$3:AM56,"◎"),"")</f>
        <v/>
      </c>
    </row>
    <row r="57" spans="1:40" x14ac:dyDescent="0.15">
      <c r="A57" s="11" t="str">
        <f>IF(B57="","",COUNTA($B$3:B57))</f>
        <v/>
      </c>
      <c r="B57" s="24"/>
      <c r="C57" s="25"/>
      <c r="D57" s="3"/>
      <c r="E57" s="3"/>
      <c r="F57" s="26"/>
      <c r="G57" s="26"/>
      <c r="H57" s="28" t="str">
        <f t="shared" si="9"/>
        <v/>
      </c>
      <c r="J57" s="80"/>
      <c r="K57" s="70"/>
      <c r="L57" s="70"/>
      <c r="M57" s="64"/>
      <c r="N57" s="70"/>
      <c r="O57" s="70"/>
      <c r="P57" s="70"/>
      <c r="Q57" s="81"/>
      <c r="Y57" t="str">
        <f t="shared" si="0"/>
        <v/>
      </c>
      <c r="Z57" t="str">
        <f>IF(Y57="◎",COUNTIF(Y$3:Y57,"◎"),"")</f>
        <v/>
      </c>
      <c r="AA57" t="str">
        <f t="shared" si="1"/>
        <v/>
      </c>
      <c r="AB57" t="str">
        <f>IF(AA57="◎",COUNTIF(AA$3:AA57,"◎"),"")</f>
        <v/>
      </c>
      <c r="AC57" t="str">
        <f t="shared" si="2"/>
        <v/>
      </c>
      <c r="AD57" t="str">
        <f>IF(AC57="◎",COUNTIF(AC$3:AC57,"◎"),"")</f>
        <v/>
      </c>
      <c r="AE57" t="str">
        <f t="shared" si="3"/>
        <v/>
      </c>
      <c r="AF57" t="str">
        <f>IF(AE57="◎",COUNTIF(AE$3:AE57,"◎"),"")</f>
        <v/>
      </c>
      <c r="AG57" t="str">
        <f t="shared" si="4"/>
        <v/>
      </c>
      <c r="AH57" t="str">
        <f>IF(AG57="◎",COUNTIF(AG$3:AG57,"◎"),"")</f>
        <v/>
      </c>
      <c r="AI57" t="str">
        <f t="shared" si="5"/>
        <v/>
      </c>
      <c r="AJ57" t="str">
        <f>IF(AI57="◎",COUNTIF(AI$3:AI57,"◎"),"")</f>
        <v/>
      </c>
      <c r="AK57" t="str">
        <f t="shared" si="6"/>
        <v/>
      </c>
      <c r="AL57" t="str">
        <f>IF(AK57="◎",COUNTIF(AK$3:AK57,"◎"),"")</f>
        <v/>
      </c>
      <c r="AM57" t="str">
        <f t="shared" si="7"/>
        <v/>
      </c>
      <c r="AN57" t="str">
        <f>IF(AM57="◎",COUNTIF(AM$3:AM57,"◎"),"")</f>
        <v/>
      </c>
    </row>
    <row r="58" spans="1:40" ht="14.25" thickBot="1" x14ac:dyDescent="0.2">
      <c r="A58" s="11" t="str">
        <f>IF(B58="","",COUNTA($B$3:B58))</f>
        <v/>
      </c>
      <c r="B58" s="24"/>
      <c r="C58" s="25"/>
      <c r="D58" s="3"/>
      <c r="E58" s="3"/>
      <c r="F58" s="26"/>
      <c r="G58" s="26"/>
      <c r="H58" s="28" t="str">
        <f t="shared" si="9"/>
        <v/>
      </c>
      <c r="J58" s="82"/>
      <c r="K58" s="83"/>
      <c r="L58" s="83"/>
      <c r="M58" s="75"/>
      <c r="N58" s="121" t="s">
        <v>60</v>
      </c>
      <c r="O58" s="121"/>
      <c r="P58" s="121"/>
      <c r="Q58" s="84">
        <f>SUM(L55:L58,Q55:Q57)</f>
        <v>0</v>
      </c>
      <c r="Y58" t="str">
        <f t="shared" si="0"/>
        <v/>
      </c>
      <c r="Z58" t="str">
        <f>IF(Y58="◎",COUNTIF(Y$3:Y58,"◎"),"")</f>
        <v/>
      </c>
      <c r="AA58" t="str">
        <f t="shared" si="1"/>
        <v/>
      </c>
      <c r="AB58" t="str">
        <f>IF(AA58="◎",COUNTIF(AA$3:AA58,"◎"),"")</f>
        <v/>
      </c>
      <c r="AC58" t="str">
        <f t="shared" si="2"/>
        <v/>
      </c>
      <c r="AD58" t="str">
        <f>IF(AC58="◎",COUNTIF(AC$3:AC58,"◎"),"")</f>
        <v/>
      </c>
      <c r="AE58" t="str">
        <f t="shared" si="3"/>
        <v/>
      </c>
      <c r="AF58" t="str">
        <f>IF(AE58="◎",COUNTIF(AE$3:AE58,"◎"),"")</f>
        <v/>
      </c>
      <c r="AG58" t="str">
        <f t="shared" si="4"/>
        <v/>
      </c>
      <c r="AH58" t="str">
        <f>IF(AG58="◎",COUNTIF(AG$3:AG58,"◎"),"")</f>
        <v/>
      </c>
      <c r="AI58" t="str">
        <f t="shared" si="5"/>
        <v/>
      </c>
      <c r="AJ58" t="str">
        <f>IF(AI58="◎",COUNTIF(AI$3:AI58,"◎"),"")</f>
        <v/>
      </c>
      <c r="AK58" t="str">
        <f t="shared" si="6"/>
        <v/>
      </c>
      <c r="AL58" t="str">
        <f>IF(AK58="◎",COUNTIF(AK$3:AK58,"◎"),"")</f>
        <v/>
      </c>
      <c r="AM58" t="str">
        <f t="shared" si="7"/>
        <v/>
      </c>
      <c r="AN58" t="str">
        <f>IF(AM58="◎",COUNTIF(AM$3:AM58,"◎"),"")</f>
        <v/>
      </c>
    </row>
    <row r="59" spans="1:40" x14ac:dyDescent="0.15">
      <c r="A59" s="11" t="str">
        <f>IF(B59="","",COUNTA($B$3:B59))</f>
        <v/>
      </c>
      <c r="B59" s="24"/>
      <c r="C59" s="25"/>
      <c r="D59" s="3"/>
      <c r="E59" s="3"/>
      <c r="F59" s="26"/>
      <c r="G59" s="26"/>
      <c r="H59" s="28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4.25" thickBot="1" x14ac:dyDescent="0.2">
      <c r="A60" s="16"/>
      <c r="B60" s="17"/>
      <c r="C60" s="17" t="s">
        <v>60</v>
      </c>
      <c r="D60" s="17"/>
      <c r="E60" s="17"/>
      <c r="F60" s="18">
        <f>SUM(F3:F59)</f>
        <v>0</v>
      </c>
      <c r="G60" s="18">
        <f>SUM(G3:G59)</f>
        <v>0</v>
      </c>
      <c r="H60" s="19">
        <f>SUM(F60-G60)</f>
        <v>0</v>
      </c>
    </row>
  </sheetData>
  <sheetProtection sheet="1" objects="1" scenarios="1"/>
  <mergeCells count="26">
    <mergeCell ref="F1:G1"/>
    <mergeCell ref="O1:P1"/>
    <mergeCell ref="J2:L2"/>
    <mergeCell ref="N2:Q2"/>
    <mergeCell ref="J3:K3"/>
    <mergeCell ref="N3:P3"/>
    <mergeCell ref="N35:N36"/>
    <mergeCell ref="J4:J6"/>
    <mergeCell ref="N4:N6"/>
    <mergeCell ref="J7:J11"/>
    <mergeCell ref="N7:N14"/>
    <mergeCell ref="J12:J14"/>
    <mergeCell ref="J15:J16"/>
    <mergeCell ref="N15:N21"/>
    <mergeCell ref="O15:O20"/>
    <mergeCell ref="J17:K17"/>
    <mergeCell ref="N22:N30"/>
    <mergeCell ref="N31:N32"/>
    <mergeCell ref="N33:N34"/>
    <mergeCell ref="N58:P58"/>
    <mergeCell ref="N37:P37"/>
    <mergeCell ref="O40:P40"/>
    <mergeCell ref="N41:N44"/>
    <mergeCell ref="J44:J49"/>
    <mergeCell ref="N52:P52"/>
    <mergeCell ref="O54:P54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設定!$H$1:$H$43</xm:f>
          </x14:formula1>
          <xm:sqref>C3:C59</xm:sqref>
        </x14:dataValidation>
        <x14:dataValidation type="list" allowBlank="1" showInputMessage="1" showErrorMessage="1">
          <x14:formula1>
            <xm:f>設定!$J$2:$J$21</xm:f>
          </x14:formula1>
          <xm:sqref>E3:E59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0"/>
  <sheetViews>
    <sheetView workbookViewId="0">
      <pane xSplit="1" ySplit="2" topLeftCell="B3" activePane="bottomRight" state="frozen"/>
      <selection activeCell="I3" sqref="I3"/>
      <selection pane="topRight" activeCell="I3" sqref="I3"/>
      <selection pane="bottomLeft" activeCell="I3" sqref="I3"/>
      <selection pane="bottomRight" activeCell="H3" sqref="H3"/>
    </sheetView>
  </sheetViews>
  <sheetFormatPr defaultRowHeight="13.5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1.625" customWidth="1"/>
    <col min="13" max="13" width="4" style="37" customWidth="1"/>
    <col min="14" max="14" width="4.625" customWidth="1"/>
    <col min="15" max="15" width="3.75" customWidth="1"/>
    <col min="16" max="16" width="14.5" customWidth="1"/>
    <col min="17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4.25" thickBot="1" x14ac:dyDescent="0.2">
      <c r="A1" s="23" t="s">
        <v>51</v>
      </c>
      <c r="C1" s="6">
        <f>設定!B3</f>
        <v>2016</v>
      </c>
      <c r="D1" s="4">
        <f>設定!I13</f>
        <v>12</v>
      </c>
      <c r="E1" s="4"/>
      <c r="F1" s="130">
        <f>設定!B1</f>
        <v>0</v>
      </c>
      <c r="G1" s="130"/>
      <c r="H1">
        <f>設定!B2</f>
        <v>0</v>
      </c>
      <c r="J1" t="s">
        <v>61</v>
      </c>
      <c r="L1" s="6">
        <f>C1</f>
        <v>2016</v>
      </c>
      <c r="M1" s="33"/>
      <c r="N1" s="4">
        <f>D1</f>
        <v>12</v>
      </c>
      <c r="O1" s="131">
        <f>F1</f>
        <v>0</v>
      </c>
      <c r="P1" s="131"/>
      <c r="Q1">
        <f>H1</f>
        <v>0</v>
      </c>
      <c r="U1" t="s">
        <v>77</v>
      </c>
      <c r="Y1" t="s">
        <v>100</v>
      </c>
    </row>
    <row r="2" spans="1:40" x14ac:dyDescent="0.15">
      <c r="A2" s="20" t="s">
        <v>52</v>
      </c>
      <c r="B2" s="21" t="s">
        <v>53</v>
      </c>
      <c r="C2" s="21" t="s">
        <v>55</v>
      </c>
      <c r="D2" s="21" t="s">
        <v>54</v>
      </c>
      <c r="E2" s="21" t="s">
        <v>103</v>
      </c>
      <c r="F2" s="21" t="s">
        <v>57</v>
      </c>
      <c r="G2" s="21" t="s">
        <v>58</v>
      </c>
      <c r="H2" s="22" t="s">
        <v>59</v>
      </c>
      <c r="J2" s="123" t="s">
        <v>4</v>
      </c>
      <c r="K2" s="124"/>
      <c r="L2" s="125"/>
      <c r="M2" s="34"/>
      <c r="N2" s="126" t="s">
        <v>62</v>
      </c>
      <c r="O2" s="127"/>
      <c r="P2" s="127"/>
      <c r="Q2" s="128"/>
      <c r="U2" s="52" t="s">
        <v>55</v>
      </c>
      <c r="V2" s="53" t="s">
        <v>78</v>
      </c>
      <c r="W2" s="54" t="s">
        <v>79</v>
      </c>
      <c r="Y2" t="s">
        <v>102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x14ac:dyDescent="0.15">
      <c r="A3" s="11" t="str">
        <f>IF(B3="","",COUNTA($B$3:B3))</f>
        <v/>
      </c>
      <c r="B3" s="24"/>
      <c r="C3" s="88" t="s">
        <v>101</v>
      </c>
      <c r="D3" s="89" t="s">
        <v>125</v>
      </c>
      <c r="E3" s="89"/>
      <c r="F3" s="90">
        <f>'11月'!H60</f>
        <v>0</v>
      </c>
      <c r="G3" s="90"/>
      <c r="H3" s="28" t="str">
        <f>IF(B3="","",SUM(F3-G3))</f>
        <v/>
      </c>
      <c r="J3" s="132" t="s">
        <v>55</v>
      </c>
      <c r="K3" s="133"/>
      <c r="L3" s="32" t="s">
        <v>56</v>
      </c>
      <c r="M3" s="35"/>
      <c r="N3" s="132" t="s">
        <v>55</v>
      </c>
      <c r="O3" s="133"/>
      <c r="P3" s="133"/>
      <c r="Q3" s="32" t="s">
        <v>56</v>
      </c>
      <c r="U3" s="11" t="s">
        <v>27</v>
      </c>
      <c r="V3" s="1">
        <v>0.1</v>
      </c>
      <c r="W3" s="12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x14ac:dyDescent="0.15">
      <c r="A4" s="11" t="str">
        <f>IF(B4="","",COUNTA($B$3:B4))</f>
        <v/>
      </c>
      <c r="B4" s="24"/>
      <c r="C4" s="25"/>
      <c r="D4" s="3"/>
      <c r="E4" s="3"/>
      <c r="F4" s="26"/>
      <c r="G4" s="26"/>
      <c r="H4" s="28" t="str">
        <f>IF(B4="","",SUM(H3+F4-G4))</f>
        <v/>
      </c>
      <c r="J4" s="115" t="s">
        <v>63</v>
      </c>
      <c r="K4" s="1" t="str">
        <f>設定!H1</f>
        <v>月定（什一）献金</v>
      </c>
      <c r="L4" s="12">
        <f>SUMIF(C$3:C$59,K4,F$3:F$59)</f>
        <v>0</v>
      </c>
      <c r="M4" s="36"/>
      <c r="N4" s="115" t="s">
        <v>67</v>
      </c>
      <c r="O4" s="1" t="str">
        <f>設定!H10</f>
        <v>給与費</v>
      </c>
      <c r="P4" s="1"/>
      <c r="Q4" s="12">
        <f t="shared" ref="Q4:Q14" si="8">SUMIF(C$3:C$59,O4,G$3:G$59)</f>
        <v>0</v>
      </c>
      <c r="R4" s="8">
        <f>SUM(L30:L32)</f>
        <v>0</v>
      </c>
      <c r="S4" t="s">
        <v>76</v>
      </c>
      <c r="U4" s="11" t="s">
        <v>28</v>
      </c>
      <c r="V4" s="1">
        <v>0.01</v>
      </c>
      <c r="W4" s="12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4.25" thickBot="1" x14ac:dyDescent="0.2">
      <c r="A5" s="11" t="str">
        <f>IF(B5="","",COUNTA($B$3:B5))</f>
        <v/>
      </c>
      <c r="B5" s="24"/>
      <c r="C5" s="25"/>
      <c r="D5" s="3"/>
      <c r="E5" s="3"/>
      <c r="F5" s="26"/>
      <c r="G5" s="26"/>
      <c r="H5" s="28" t="str">
        <f t="shared" ref="H5:H59" si="9">IF(B5="","",SUM(H4+F5-G5))</f>
        <v/>
      </c>
      <c r="J5" s="115"/>
      <c r="K5" s="1" t="str">
        <f>設定!H2</f>
        <v>礼拝（感謝）献金</v>
      </c>
      <c r="L5" s="12">
        <f t="shared" ref="L5:L16" si="10">SUMIF(C$3:C$59,K5,F$3:F$59)</f>
        <v>0</v>
      </c>
      <c r="M5" s="36"/>
      <c r="N5" s="115"/>
      <c r="O5" s="1" t="str">
        <f>設定!H11</f>
        <v>その他謝儀</v>
      </c>
      <c r="P5" s="1"/>
      <c r="Q5" s="12">
        <f t="shared" si="8"/>
        <v>0</v>
      </c>
      <c r="U5" s="13" t="s">
        <v>29</v>
      </c>
      <c r="V5" s="14">
        <v>0.02</v>
      </c>
      <c r="W5" s="15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4.25" thickBot="1" x14ac:dyDescent="0.2">
      <c r="A6" s="11" t="str">
        <f>IF(B6="","",COUNTA($B$3:B6))</f>
        <v/>
      </c>
      <c r="B6" s="24"/>
      <c r="C6" s="25"/>
      <c r="D6" s="3"/>
      <c r="E6" s="3"/>
      <c r="F6" s="26"/>
      <c r="G6" s="26"/>
      <c r="H6" s="28" t="str">
        <f t="shared" si="9"/>
        <v/>
      </c>
      <c r="J6" s="115"/>
      <c r="K6" s="1"/>
      <c r="L6" s="12">
        <f t="shared" si="10"/>
        <v>0</v>
      </c>
      <c r="M6" s="36"/>
      <c r="N6" s="115"/>
      <c r="O6" s="1" t="str">
        <f>設定!H12</f>
        <v>社会保険料</v>
      </c>
      <c r="P6" s="1"/>
      <c r="Q6" s="12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x14ac:dyDescent="0.15">
      <c r="A7" s="11" t="str">
        <f>IF(B7="","",COUNTA($B$3:B7))</f>
        <v/>
      </c>
      <c r="B7" s="24"/>
      <c r="C7" s="25"/>
      <c r="D7" s="3"/>
      <c r="E7" s="3"/>
      <c r="F7" s="26"/>
      <c r="G7" s="26"/>
      <c r="H7" s="28" t="str">
        <f t="shared" si="9"/>
        <v/>
      </c>
      <c r="J7" s="115" t="s">
        <v>10</v>
      </c>
      <c r="K7" s="1" t="str">
        <f>設定!H3</f>
        <v>会堂献金</v>
      </c>
      <c r="L7" s="12">
        <f t="shared" si="10"/>
        <v>0</v>
      </c>
      <c r="M7" s="36"/>
      <c r="N7" s="115" t="s">
        <v>68</v>
      </c>
      <c r="O7" s="1" t="str">
        <f>設定!H13</f>
        <v>特別集会費</v>
      </c>
      <c r="P7" s="1"/>
      <c r="Q7" s="12">
        <f t="shared" si="8"/>
        <v>0</v>
      </c>
      <c r="U7" s="20" t="s">
        <v>102</v>
      </c>
      <c r="V7" s="21" t="s">
        <v>54</v>
      </c>
      <c r="W7" s="22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x14ac:dyDescent="0.15">
      <c r="A8" s="11" t="str">
        <f>IF(B8="","",COUNTA($B$3:B8))</f>
        <v/>
      </c>
      <c r="B8" s="24"/>
      <c r="C8" s="25"/>
      <c r="D8" s="3"/>
      <c r="E8" s="3"/>
      <c r="F8" s="26"/>
      <c r="G8" s="26"/>
      <c r="H8" s="28" t="str">
        <f t="shared" si="9"/>
        <v/>
      </c>
      <c r="J8" s="115"/>
      <c r="K8" s="1" t="str">
        <f>設定!H4</f>
        <v>特別献金</v>
      </c>
      <c r="L8" s="12">
        <f t="shared" si="10"/>
        <v>0</v>
      </c>
      <c r="M8" s="36"/>
      <c r="N8" s="115"/>
      <c r="O8" s="1" t="str">
        <f>設定!H14</f>
        <v>伝道教化費</v>
      </c>
      <c r="P8" s="1"/>
      <c r="Q8" s="12">
        <f t="shared" si="8"/>
        <v>0</v>
      </c>
      <c r="U8" s="11">
        <v>1</v>
      </c>
      <c r="V8" s="45" t="str">
        <f t="shared" ref="V8:W12" si="11">IF($U8&gt;MAX($Z$3:$Z$59),"",INDEX($B$3:$G$59,MATCH($U8,$Z$3:$Z$59,0),MATCH(V$7,$B$2:$G$2,0)))</f>
        <v/>
      </c>
      <c r="W8" s="12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x14ac:dyDescent="0.15">
      <c r="A9" s="11" t="str">
        <f>IF(B9="","",COUNTA($B$3:B9))</f>
        <v/>
      </c>
      <c r="B9" s="24"/>
      <c r="C9" s="25"/>
      <c r="D9" s="3"/>
      <c r="E9" s="3"/>
      <c r="F9" s="26"/>
      <c r="G9" s="26"/>
      <c r="H9" s="28" t="str">
        <f t="shared" si="9"/>
        <v/>
      </c>
      <c r="J9" s="115"/>
      <c r="K9" s="1" t="str">
        <f>設定!H5</f>
        <v>本部指定献金</v>
      </c>
      <c r="L9" s="12">
        <f t="shared" si="10"/>
        <v>0</v>
      </c>
      <c r="M9" s="36"/>
      <c r="N9" s="115"/>
      <c r="O9" s="1" t="str">
        <f>設定!H15</f>
        <v>礼典集会費</v>
      </c>
      <c r="P9" s="1"/>
      <c r="Q9" s="12">
        <f t="shared" si="8"/>
        <v>0</v>
      </c>
      <c r="U9" s="11">
        <v>2</v>
      </c>
      <c r="V9" s="45" t="str">
        <f t="shared" si="11"/>
        <v/>
      </c>
      <c r="W9" s="12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x14ac:dyDescent="0.15">
      <c r="A10" s="11" t="str">
        <f>IF(B10="","",COUNTA($B$3:B10))</f>
        <v/>
      </c>
      <c r="B10" s="24"/>
      <c r="C10" s="25"/>
      <c r="D10" s="3"/>
      <c r="E10" s="3"/>
      <c r="F10" s="26"/>
      <c r="G10" s="26"/>
      <c r="H10" s="28" t="str">
        <f t="shared" si="9"/>
        <v/>
      </c>
      <c r="J10" s="115"/>
      <c r="K10" s="1" t="str">
        <f>設定!H6</f>
        <v>その他指定献金</v>
      </c>
      <c r="L10" s="12">
        <f t="shared" si="10"/>
        <v>0</v>
      </c>
      <c r="M10" s="36"/>
      <c r="N10" s="115"/>
      <c r="O10" s="1" t="str">
        <f>設定!H16</f>
        <v>牧会活動費</v>
      </c>
      <c r="P10" s="1"/>
      <c r="Q10" s="12">
        <f t="shared" si="8"/>
        <v>0</v>
      </c>
      <c r="U10" s="11">
        <v>3</v>
      </c>
      <c r="V10" s="45" t="str">
        <f t="shared" si="11"/>
        <v/>
      </c>
      <c r="W10" s="12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x14ac:dyDescent="0.15">
      <c r="A11" s="11" t="str">
        <f>IF(B11="","",COUNTA($B$3:B11))</f>
        <v/>
      </c>
      <c r="B11" s="24"/>
      <c r="C11" s="25"/>
      <c r="D11" s="3"/>
      <c r="E11" s="3"/>
      <c r="F11" s="26"/>
      <c r="G11" s="26"/>
      <c r="H11" s="28" t="str">
        <f t="shared" si="9"/>
        <v/>
      </c>
      <c r="J11" s="115"/>
      <c r="K11" s="1"/>
      <c r="L11" s="12">
        <f t="shared" si="10"/>
        <v>0</v>
      </c>
      <c r="M11" s="36"/>
      <c r="N11" s="115"/>
      <c r="O11" s="1" t="str">
        <f>設定!H17</f>
        <v>教会学校費</v>
      </c>
      <c r="P11" s="1"/>
      <c r="Q11" s="12">
        <f t="shared" si="8"/>
        <v>0</v>
      </c>
      <c r="U11" s="11">
        <v>4</v>
      </c>
      <c r="V11" s="45" t="str">
        <f t="shared" si="11"/>
        <v/>
      </c>
      <c r="W11" s="12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4.25" thickBot="1" x14ac:dyDescent="0.2">
      <c r="A12" s="11" t="str">
        <f>IF(B12="","",COUNTA($B$3:B12))</f>
        <v/>
      </c>
      <c r="B12" s="24"/>
      <c r="C12" s="25"/>
      <c r="D12" s="3"/>
      <c r="E12" s="3"/>
      <c r="F12" s="26"/>
      <c r="G12" s="26"/>
      <c r="H12" s="28" t="str">
        <f t="shared" si="9"/>
        <v/>
      </c>
      <c r="J12" s="115" t="s">
        <v>64</v>
      </c>
      <c r="K12" s="1" t="str">
        <f>設定!H7</f>
        <v>教会援助金</v>
      </c>
      <c r="L12" s="12">
        <f t="shared" si="10"/>
        <v>0</v>
      </c>
      <c r="M12" s="36"/>
      <c r="N12" s="115"/>
      <c r="O12" s="1" t="str">
        <f>設定!H18</f>
        <v>図書研修費</v>
      </c>
      <c r="P12" s="1"/>
      <c r="Q12" s="12">
        <f t="shared" si="8"/>
        <v>0</v>
      </c>
      <c r="U12" s="13">
        <v>5</v>
      </c>
      <c r="V12" s="47" t="str">
        <f t="shared" si="11"/>
        <v/>
      </c>
      <c r="W12" s="15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x14ac:dyDescent="0.15">
      <c r="A13" s="11" t="str">
        <f>IF(B13="","",COUNTA($B$3:B13))</f>
        <v/>
      </c>
      <c r="B13" s="24"/>
      <c r="C13" s="25"/>
      <c r="D13" s="3"/>
      <c r="E13" s="3"/>
      <c r="F13" s="26"/>
      <c r="G13" s="26"/>
      <c r="H13" s="28" t="str">
        <f t="shared" si="9"/>
        <v/>
      </c>
      <c r="J13" s="115"/>
      <c r="K13" s="1" t="str">
        <f>設定!H8</f>
        <v>雑収入</v>
      </c>
      <c r="L13" s="12">
        <f t="shared" si="10"/>
        <v>0</v>
      </c>
      <c r="M13" s="36"/>
      <c r="N13" s="115"/>
      <c r="O13" s="1" t="str">
        <f>設定!H19</f>
        <v>交通費</v>
      </c>
      <c r="P13" s="1"/>
      <c r="Q13" s="12">
        <f t="shared" si="8"/>
        <v>0</v>
      </c>
      <c r="U13" s="20" t="s">
        <v>12</v>
      </c>
      <c r="V13" s="21" t="s">
        <v>54</v>
      </c>
      <c r="W13" s="22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x14ac:dyDescent="0.15">
      <c r="A14" s="11" t="str">
        <f>IF(B14="","",COUNTA($B$3:B14))</f>
        <v/>
      </c>
      <c r="B14" s="24"/>
      <c r="C14" s="25"/>
      <c r="D14" s="3"/>
      <c r="E14" s="3"/>
      <c r="F14" s="26"/>
      <c r="G14" s="26"/>
      <c r="H14" s="28" t="str">
        <f t="shared" si="9"/>
        <v/>
      </c>
      <c r="J14" s="115"/>
      <c r="K14" s="1"/>
      <c r="L14" s="12">
        <f t="shared" si="10"/>
        <v>0</v>
      </c>
      <c r="M14" s="36"/>
      <c r="N14" s="115"/>
      <c r="O14" s="1" t="str">
        <f>設定!H20</f>
        <v>通信費</v>
      </c>
      <c r="P14" s="1"/>
      <c r="Q14" s="12">
        <f t="shared" si="8"/>
        <v>0</v>
      </c>
      <c r="U14" s="11">
        <v>1</v>
      </c>
      <c r="V14" s="46" t="str">
        <f t="shared" ref="V14:W18" si="12">IF($U14&gt;MAX($AB$3:$AB$59),"",INDEX($B$3:$G$59,MATCH($U14,$AB$3:$AB$59,0),MATCH(V$13,$B$2:$G$2,0)))</f>
        <v/>
      </c>
      <c r="W14" s="12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x14ac:dyDescent="0.15">
      <c r="A15" s="11" t="str">
        <f>IF(B15="","",COUNTA($B$3:B15))</f>
        <v/>
      </c>
      <c r="B15" s="24"/>
      <c r="C15" s="25"/>
      <c r="D15" s="3"/>
      <c r="E15" s="3"/>
      <c r="F15" s="26"/>
      <c r="G15" s="26"/>
      <c r="H15" s="28" t="str">
        <f t="shared" si="9"/>
        <v/>
      </c>
      <c r="J15" s="115" t="s">
        <v>15</v>
      </c>
      <c r="K15" s="1" t="str">
        <f>設定!H9</f>
        <v>借入金</v>
      </c>
      <c r="L15" s="12">
        <f t="shared" si="10"/>
        <v>0</v>
      </c>
      <c r="M15" s="36"/>
      <c r="N15" s="115" t="s">
        <v>69</v>
      </c>
      <c r="O15" s="129" t="s">
        <v>66</v>
      </c>
      <c r="P15" s="1" t="str">
        <f>設定!H21</f>
        <v>本部什一献金</v>
      </c>
      <c r="Q15" s="12">
        <f t="shared" ref="Q15:Q20" si="13">SUMIF(C$3:C$59,P15,G$3:G$59)</f>
        <v>0</v>
      </c>
      <c r="U15" s="11">
        <v>2</v>
      </c>
      <c r="V15" s="46" t="str">
        <f t="shared" si="12"/>
        <v/>
      </c>
      <c r="W15" s="12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x14ac:dyDescent="0.15">
      <c r="A16" s="11" t="str">
        <f>IF(B16="","",COUNTA($B$3:B16))</f>
        <v/>
      </c>
      <c r="B16" s="24"/>
      <c r="C16" s="25"/>
      <c r="D16" s="3"/>
      <c r="E16" s="3"/>
      <c r="F16" s="26"/>
      <c r="G16" s="26"/>
      <c r="H16" s="28" t="str">
        <f t="shared" si="9"/>
        <v/>
      </c>
      <c r="J16" s="115"/>
      <c r="K16" s="1"/>
      <c r="L16" s="12">
        <f t="shared" si="10"/>
        <v>0</v>
      </c>
      <c r="M16" s="36"/>
      <c r="N16" s="115"/>
      <c r="O16" s="129"/>
      <c r="P16" s="1" t="str">
        <f>設定!H22</f>
        <v>厚生福祉献金</v>
      </c>
      <c r="Q16" s="12">
        <f t="shared" si="13"/>
        <v>0</v>
      </c>
      <c r="U16" s="11">
        <v>3</v>
      </c>
      <c r="V16" s="46" t="str">
        <f t="shared" si="12"/>
        <v/>
      </c>
      <c r="W16" s="12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4.25" thickBot="1" x14ac:dyDescent="0.2">
      <c r="A17" s="11" t="str">
        <f>IF(B17="","",COUNTA($B$3:B17))</f>
        <v/>
      </c>
      <c r="B17" s="24"/>
      <c r="C17" s="25"/>
      <c r="D17" s="3"/>
      <c r="E17" s="3"/>
      <c r="F17" s="26"/>
      <c r="G17" s="26"/>
      <c r="H17" s="28" t="str">
        <f t="shared" si="9"/>
        <v/>
      </c>
      <c r="J17" s="122" t="s">
        <v>65</v>
      </c>
      <c r="K17" s="120"/>
      <c r="L17" s="15">
        <f>SUM(L4:L16)</f>
        <v>0</v>
      </c>
      <c r="M17" s="36"/>
      <c r="N17" s="115"/>
      <c r="O17" s="129"/>
      <c r="P17" s="1" t="str">
        <f>設定!H23</f>
        <v>退職積立献金</v>
      </c>
      <c r="Q17" s="12">
        <f t="shared" si="13"/>
        <v>0</v>
      </c>
      <c r="U17" s="11">
        <v>4</v>
      </c>
      <c r="V17" s="46" t="str">
        <f t="shared" si="12"/>
        <v/>
      </c>
      <c r="W17" s="12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4.25" thickBot="1" x14ac:dyDescent="0.2">
      <c r="A18" s="11" t="str">
        <f>IF(B18="","",COUNTA($B$3:B18))</f>
        <v/>
      </c>
      <c r="B18" s="24"/>
      <c r="C18" s="25"/>
      <c r="D18" s="3"/>
      <c r="E18" s="3"/>
      <c r="F18" s="26"/>
      <c r="G18" s="26"/>
      <c r="H18" s="28" t="str">
        <f t="shared" si="9"/>
        <v/>
      </c>
      <c r="N18" s="115"/>
      <c r="O18" s="129"/>
      <c r="P18" s="1" t="str">
        <f>設定!H24</f>
        <v>海外宣教献金</v>
      </c>
      <c r="Q18" s="12">
        <f t="shared" si="13"/>
        <v>0</v>
      </c>
      <c r="U18" s="49">
        <v>5</v>
      </c>
      <c r="V18" s="50" t="str">
        <f t="shared" si="12"/>
        <v/>
      </c>
      <c r="W18" s="51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4.25" thickBot="1" x14ac:dyDescent="0.2">
      <c r="A19" s="11" t="str">
        <f>IF(B19="","",COUNTA($B$3:B19))</f>
        <v/>
      </c>
      <c r="B19" s="24"/>
      <c r="C19" s="25"/>
      <c r="D19" s="3"/>
      <c r="E19" s="3"/>
      <c r="F19" s="26"/>
      <c r="G19" s="26"/>
      <c r="H19" s="28" t="str">
        <f t="shared" si="9"/>
        <v/>
      </c>
      <c r="J19" t="s">
        <v>74</v>
      </c>
      <c r="N19" s="115"/>
      <c r="O19" s="129"/>
      <c r="P19" s="1" t="str">
        <f>設定!H25</f>
        <v>国内宣教献金</v>
      </c>
      <c r="Q19" s="12">
        <f t="shared" si="13"/>
        <v>0</v>
      </c>
      <c r="U19" s="20" t="s">
        <v>14</v>
      </c>
      <c r="V19" s="21" t="s">
        <v>54</v>
      </c>
      <c r="W19" s="22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x14ac:dyDescent="0.15">
      <c r="A20" s="11" t="str">
        <f>IF(B20="","",COUNTA($B$3:B20))</f>
        <v/>
      </c>
      <c r="B20" s="24"/>
      <c r="C20" s="25"/>
      <c r="D20" s="3"/>
      <c r="E20" s="3"/>
      <c r="F20" s="26"/>
      <c r="G20" s="26"/>
      <c r="H20" s="28" t="str">
        <f t="shared" si="9"/>
        <v/>
      </c>
      <c r="J20" s="39">
        <v>1</v>
      </c>
      <c r="K20" s="85" t="str">
        <f>V8</f>
        <v/>
      </c>
      <c r="L20" s="30" t="str">
        <f>W8</f>
        <v/>
      </c>
      <c r="M20" s="38"/>
      <c r="N20" s="115"/>
      <c r="O20" s="129"/>
      <c r="P20" s="1" t="str">
        <f>設定!H26</f>
        <v>本部その他献金</v>
      </c>
      <c r="Q20" s="12">
        <f t="shared" si="13"/>
        <v>0</v>
      </c>
      <c r="R20" s="8">
        <f>SUM(L20:L22)</f>
        <v>0</v>
      </c>
      <c r="S20" t="s">
        <v>76</v>
      </c>
      <c r="U20" s="11">
        <v>1</v>
      </c>
      <c r="V20" s="46" t="str">
        <f>IF($U20&gt;MAX($AD$3:$AD$59),"",INDEX($B$3:$G$59,MATCH($U20,$AD$3:$AD$59,0),MATCH(V$19,$B$2:$G$2,0)))</f>
        <v/>
      </c>
      <c r="W20" s="12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x14ac:dyDescent="0.15">
      <c r="A21" s="11" t="str">
        <f>IF(B21="","",COUNTA($B$3:B21))</f>
        <v/>
      </c>
      <c r="B21" s="24"/>
      <c r="C21" s="25"/>
      <c r="D21" s="3"/>
      <c r="E21" s="3"/>
      <c r="F21" s="26"/>
      <c r="G21" s="26"/>
      <c r="H21" s="28" t="str">
        <f t="shared" si="9"/>
        <v/>
      </c>
      <c r="J21" s="41">
        <v>2</v>
      </c>
      <c r="K21" s="86" t="str">
        <f t="shared" ref="K21:L22" si="14">V9</f>
        <v/>
      </c>
      <c r="L21" s="27" t="str">
        <f t="shared" si="14"/>
        <v/>
      </c>
      <c r="M21" s="38"/>
      <c r="N21" s="115"/>
      <c r="O21" s="1" t="str">
        <f>設定!H27</f>
        <v>その他協力献金</v>
      </c>
      <c r="P21" s="1"/>
      <c r="Q21" s="12">
        <f t="shared" ref="Q21:Q36" si="15">SUMIF(C$3:C$59,O21,G$3:G$59)</f>
        <v>0</v>
      </c>
      <c r="R21" s="8">
        <f>SUM(L25:L27)</f>
        <v>0</v>
      </c>
      <c r="S21" t="s">
        <v>76</v>
      </c>
      <c r="U21" s="11">
        <v>2</v>
      </c>
      <c r="V21" s="46" t="str">
        <f t="shared" ref="V21:W23" si="16">IF($U21&gt;MAX($AD$3:$AD$59),"",INDEX($B$3:$G$59,MATCH($U21,$AD$3:$AD$59,0),MATCH(V$19,$B$2:$G$2,0)))</f>
        <v/>
      </c>
      <c r="W21" s="12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4.25" thickBot="1" x14ac:dyDescent="0.2">
      <c r="A22" s="11" t="str">
        <f>IF(B22="","",COUNTA($B$3:B22))</f>
        <v/>
      </c>
      <c r="B22" s="24"/>
      <c r="C22" s="25"/>
      <c r="D22" s="3"/>
      <c r="E22" s="3"/>
      <c r="F22" s="26"/>
      <c r="G22" s="26"/>
      <c r="H22" s="28" t="str">
        <f t="shared" si="9"/>
        <v/>
      </c>
      <c r="J22" s="43">
        <v>3</v>
      </c>
      <c r="K22" s="87" t="str">
        <f t="shared" si="14"/>
        <v/>
      </c>
      <c r="L22" s="31" t="str">
        <f t="shared" si="14"/>
        <v/>
      </c>
      <c r="M22" s="38"/>
      <c r="N22" s="115" t="s">
        <v>70</v>
      </c>
      <c r="O22" s="1" t="str">
        <f>設定!H28</f>
        <v>修繕管理費</v>
      </c>
      <c r="P22" s="1"/>
      <c r="Q22" s="12">
        <f t="shared" si="15"/>
        <v>0</v>
      </c>
      <c r="U22" s="11">
        <v>3</v>
      </c>
      <c r="V22" s="46" t="str">
        <f t="shared" si="16"/>
        <v/>
      </c>
      <c r="W22" s="12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4.25" thickBot="1" x14ac:dyDescent="0.2">
      <c r="A23" s="11" t="str">
        <f>IF(B23="","",COUNTA($B$3:B23))</f>
        <v/>
      </c>
      <c r="B23" s="24"/>
      <c r="C23" s="25"/>
      <c r="D23" s="3"/>
      <c r="E23" s="3"/>
      <c r="F23" s="26"/>
      <c r="G23" s="26"/>
      <c r="H23" s="28" t="str">
        <f t="shared" si="9"/>
        <v/>
      </c>
      <c r="N23" s="115"/>
      <c r="O23" s="1" t="str">
        <f>設定!H29</f>
        <v>租税保険料</v>
      </c>
      <c r="P23" s="1"/>
      <c r="Q23" s="12">
        <f t="shared" si="15"/>
        <v>0</v>
      </c>
      <c r="U23" s="49">
        <v>4</v>
      </c>
      <c r="V23" s="50" t="str">
        <f t="shared" si="16"/>
        <v/>
      </c>
      <c r="W23" s="51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4.25" thickBot="1" x14ac:dyDescent="0.2">
      <c r="A24" s="11" t="str">
        <f>IF(B24="","",COUNTA($B$3:B24))</f>
        <v/>
      </c>
      <c r="B24" s="24"/>
      <c r="C24" s="25"/>
      <c r="D24" s="3"/>
      <c r="E24" s="3"/>
      <c r="F24" s="26"/>
      <c r="G24" s="26"/>
      <c r="H24" s="28" t="str">
        <f t="shared" si="9"/>
        <v/>
      </c>
      <c r="J24" t="s">
        <v>75</v>
      </c>
      <c r="N24" s="115"/>
      <c r="O24" s="1" t="str">
        <f>設定!H30</f>
        <v>借地借家料</v>
      </c>
      <c r="P24" s="1"/>
      <c r="Q24" s="12">
        <f t="shared" si="15"/>
        <v>0</v>
      </c>
      <c r="U24" s="52" t="s">
        <v>17</v>
      </c>
      <c r="V24" s="53" t="s">
        <v>54</v>
      </c>
      <c r="W24" s="54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x14ac:dyDescent="0.15">
      <c r="A25" s="11" t="str">
        <f>IF(B25="","",COUNTA($B$3:B25))</f>
        <v/>
      </c>
      <c r="B25" s="24"/>
      <c r="C25" s="25"/>
      <c r="D25" s="3"/>
      <c r="E25" s="3"/>
      <c r="F25" s="26"/>
      <c r="G25" s="26"/>
      <c r="H25" s="28" t="str">
        <f t="shared" si="9"/>
        <v/>
      </c>
      <c r="J25" s="39">
        <v>1</v>
      </c>
      <c r="K25" s="40" t="str">
        <f>V14</f>
        <v/>
      </c>
      <c r="L25" s="30" t="str">
        <f>W14</f>
        <v/>
      </c>
      <c r="M25" s="38"/>
      <c r="N25" s="115"/>
      <c r="O25" s="1" t="str">
        <f>設定!H31</f>
        <v>事務費</v>
      </c>
      <c r="P25" s="1"/>
      <c r="Q25" s="12">
        <f t="shared" si="15"/>
        <v>0</v>
      </c>
      <c r="U25" s="11">
        <v>1</v>
      </c>
      <c r="V25" s="46" t="str">
        <f>IF($U25&gt;MAX($AF$3:$AF$59),"",INDEX($B$3:$G$59,MATCH($U25,$AF$3:$AF$59,0),MATCH(V$24,$B$2:$G$2,0)))</f>
        <v/>
      </c>
      <c r="W25" s="12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x14ac:dyDescent="0.15">
      <c r="A26" s="11" t="str">
        <f>IF(B26="","",COUNTA($B$3:B26))</f>
        <v/>
      </c>
      <c r="B26" s="24"/>
      <c r="C26" s="25"/>
      <c r="D26" s="3"/>
      <c r="E26" s="3"/>
      <c r="F26" s="26"/>
      <c r="G26" s="26"/>
      <c r="H26" s="28" t="str">
        <f t="shared" si="9"/>
        <v/>
      </c>
      <c r="J26" s="41">
        <v>2</v>
      </c>
      <c r="K26" s="42" t="str">
        <f t="shared" ref="K26:L27" si="17">V15</f>
        <v/>
      </c>
      <c r="L26" s="27" t="str">
        <f t="shared" si="17"/>
        <v/>
      </c>
      <c r="M26" s="38"/>
      <c r="N26" s="115"/>
      <c r="O26" s="1" t="str">
        <f>設定!H32</f>
        <v>光熱水費</v>
      </c>
      <c r="P26" s="1"/>
      <c r="Q26" s="12">
        <f t="shared" si="15"/>
        <v>0</v>
      </c>
      <c r="U26" s="11">
        <v>2</v>
      </c>
      <c r="V26" s="46" t="str">
        <f t="shared" ref="V26:W28" si="18">IF($U26&gt;MAX($AF$3:$AF$59),"",INDEX($B$3:$G$59,MATCH($U26,$AF$3:$AF$59,0),MATCH(V$24,$B$2:$G$2,0)))</f>
        <v/>
      </c>
      <c r="W26" s="12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4.25" thickBot="1" x14ac:dyDescent="0.2">
      <c r="A27" s="11" t="str">
        <f>IF(B27="","",COUNTA($B$3:B27))</f>
        <v/>
      </c>
      <c r="B27" s="24"/>
      <c r="C27" s="25"/>
      <c r="D27" s="3"/>
      <c r="E27" s="3"/>
      <c r="F27" s="26"/>
      <c r="G27" s="26"/>
      <c r="H27" s="28" t="str">
        <f t="shared" si="9"/>
        <v/>
      </c>
      <c r="J27" s="43">
        <v>3</v>
      </c>
      <c r="K27" s="44" t="str">
        <f t="shared" si="17"/>
        <v/>
      </c>
      <c r="L27" s="31" t="str">
        <f t="shared" si="17"/>
        <v/>
      </c>
      <c r="M27" s="38"/>
      <c r="N27" s="115"/>
      <c r="O27" s="1" t="str">
        <f>設定!H33</f>
        <v>備品費</v>
      </c>
      <c r="P27" s="1"/>
      <c r="Q27" s="12">
        <f t="shared" si="15"/>
        <v>0</v>
      </c>
      <c r="U27" s="11">
        <v>3</v>
      </c>
      <c r="V27" s="46" t="str">
        <f t="shared" si="18"/>
        <v/>
      </c>
      <c r="W27" s="12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4.25" thickBot="1" x14ac:dyDescent="0.2">
      <c r="A28" s="11" t="str">
        <f>IF(B28="","",COUNTA($B$3:B28))</f>
        <v/>
      </c>
      <c r="B28" s="24"/>
      <c r="C28" s="25"/>
      <c r="D28" s="3"/>
      <c r="E28" s="3"/>
      <c r="F28" s="26"/>
      <c r="G28" s="26"/>
      <c r="H28" s="28" t="str">
        <f t="shared" si="9"/>
        <v/>
      </c>
      <c r="N28" s="115"/>
      <c r="O28" s="1" t="str">
        <f>設定!H34</f>
        <v>慶弔費</v>
      </c>
      <c r="P28" s="1"/>
      <c r="Q28" s="12">
        <f t="shared" si="15"/>
        <v>0</v>
      </c>
      <c r="U28" s="49">
        <v>4</v>
      </c>
      <c r="V28" s="50" t="str">
        <f t="shared" si="18"/>
        <v/>
      </c>
      <c r="W28" s="51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4.25" thickBot="1" x14ac:dyDescent="0.2">
      <c r="A29" s="11" t="str">
        <f>IF(B29="","",COUNTA($B$3:B29))</f>
        <v/>
      </c>
      <c r="B29" s="24"/>
      <c r="C29" s="25"/>
      <c r="D29" s="3"/>
      <c r="E29" s="3"/>
      <c r="F29" s="26"/>
      <c r="G29" s="26"/>
      <c r="H29" s="28" t="str">
        <f t="shared" si="9"/>
        <v/>
      </c>
      <c r="J29" t="s">
        <v>67</v>
      </c>
      <c r="N29" s="115"/>
      <c r="O29" s="1" t="str">
        <f>設定!H35</f>
        <v>接待費</v>
      </c>
      <c r="P29" s="1"/>
      <c r="Q29" s="12">
        <f t="shared" si="15"/>
        <v>0</v>
      </c>
      <c r="U29" s="52" t="s">
        <v>33</v>
      </c>
      <c r="V29" s="53" t="s">
        <v>54</v>
      </c>
      <c r="W29" s="54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x14ac:dyDescent="0.15">
      <c r="A30" s="11" t="str">
        <f>IF(B30="","",COUNTA($B$3:B30))</f>
        <v/>
      </c>
      <c r="B30" s="24"/>
      <c r="C30" s="25"/>
      <c r="D30" s="3"/>
      <c r="E30" s="3"/>
      <c r="F30" s="26"/>
      <c r="G30" s="26"/>
      <c r="H30" s="28" t="str">
        <f t="shared" si="9"/>
        <v/>
      </c>
      <c r="J30" s="39">
        <v>1</v>
      </c>
      <c r="K30" s="40"/>
      <c r="L30" s="30"/>
      <c r="M30" s="38"/>
      <c r="N30" s="115"/>
      <c r="O30" s="1" t="str">
        <f>設定!H36</f>
        <v>諸費</v>
      </c>
      <c r="P30" s="1"/>
      <c r="Q30" s="12">
        <f t="shared" si="15"/>
        <v>0</v>
      </c>
      <c r="U30" s="11">
        <v>1</v>
      </c>
      <c r="V30" s="46" t="str">
        <f>IF($U30&gt;MAX($AH$3:$AH$59),"",INDEX($B$3:$G$59,MATCH($U30,$AH$3:$AH$59,0),MATCH(V$29,$B$2:$G$2,0)))</f>
        <v/>
      </c>
      <c r="W30" s="12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x14ac:dyDescent="0.15">
      <c r="A31" s="11" t="str">
        <f>IF(B31="","",COUNTA($B$3:B31))</f>
        <v/>
      </c>
      <c r="B31" s="24"/>
      <c r="C31" s="25"/>
      <c r="D31" s="3"/>
      <c r="E31" s="3"/>
      <c r="F31" s="26"/>
      <c r="G31" s="26"/>
      <c r="H31" s="28" t="str">
        <f t="shared" si="9"/>
        <v/>
      </c>
      <c r="J31" s="41">
        <v>2</v>
      </c>
      <c r="K31" s="42"/>
      <c r="L31" s="27"/>
      <c r="M31" s="38"/>
      <c r="N31" s="115" t="s">
        <v>44</v>
      </c>
      <c r="O31" s="1" t="str">
        <f>設定!H37</f>
        <v>施設・整備費</v>
      </c>
      <c r="P31" s="1"/>
      <c r="Q31" s="12">
        <f t="shared" si="15"/>
        <v>0</v>
      </c>
      <c r="U31" s="11">
        <v>2</v>
      </c>
      <c r="V31" s="46" t="str">
        <f t="shared" ref="V31:W33" si="19">IF($U31&gt;MAX($AH$3:$AH$59),"",INDEX($B$3:$G$59,MATCH($U31,$AH$3:$AH$59,0),MATCH(V$29,$B$2:$G$2,0)))</f>
        <v/>
      </c>
      <c r="W31" s="12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4.25" thickBot="1" x14ac:dyDescent="0.2">
      <c r="A32" s="11" t="str">
        <f>IF(B32="","",COUNTA($B$3:B32))</f>
        <v/>
      </c>
      <c r="B32" s="24"/>
      <c r="C32" s="25"/>
      <c r="D32" s="3"/>
      <c r="E32" s="3"/>
      <c r="F32" s="26"/>
      <c r="G32" s="26"/>
      <c r="H32" s="28" t="str">
        <f t="shared" si="9"/>
        <v/>
      </c>
      <c r="J32" s="43">
        <v>3</v>
      </c>
      <c r="K32" s="44"/>
      <c r="L32" s="31"/>
      <c r="M32" s="38"/>
      <c r="N32" s="115"/>
      <c r="O32" s="1" t="str">
        <f>設定!H38</f>
        <v>会堂建築費</v>
      </c>
      <c r="P32" s="1"/>
      <c r="Q32" s="12">
        <f t="shared" si="15"/>
        <v>0</v>
      </c>
      <c r="U32" s="11">
        <v>3</v>
      </c>
      <c r="V32" s="46" t="str">
        <f t="shared" si="19"/>
        <v/>
      </c>
      <c r="W32" s="12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4.25" thickBot="1" x14ac:dyDescent="0.2">
      <c r="A33" s="11" t="str">
        <f>IF(B33="","",COUNTA($B$3:B33))</f>
        <v/>
      </c>
      <c r="B33" s="24"/>
      <c r="C33" s="25"/>
      <c r="D33" s="3"/>
      <c r="E33" s="3"/>
      <c r="F33" s="26"/>
      <c r="G33" s="26"/>
      <c r="H33" s="28" t="str">
        <f t="shared" si="9"/>
        <v/>
      </c>
      <c r="N33" s="115" t="s">
        <v>71</v>
      </c>
      <c r="O33" s="1" t="str">
        <f>設定!H39</f>
        <v>会堂返済費</v>
      </c>
      <c r="P33" s="1"/>
      <c r="Q33" s="12">
        <f t="shared" si="15"/>
        <v>0</v>
      </c>
      <c r="U33" s="13">
        <v>4</v>
      </c>
      <c r="V33" s="48" t="str">
        <f t="shared" si="19"/>
        <v/>
      </c>
      <c r="W33" s="15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4.25" thickBot="1" x14ac:dyDescent="0.2">
      <c r="A34" s="11" t="str">
        <f>IF(B34="","",COUNTA($B$3:B34))</f>
        <v/>
      </c>
      <c r="B34" s="24"/>
      <c r="C34" s="25"/>
      <c r="D34" s="3"/>
      <c r="E34" s="3"/>
      <c r="F34" s="26"/>
      <c r="G34" s="26"/>
      <c r="H34" s="28" t="str">
        <f t="shared" si="9"/>
        <v/>
      </c>
      <c r="N34" s="115"/>
      <c r="O34" s="1" t="str">
        <f>設定!H40</f>
        <v>その他返済金</v>
      </c>
      <c r="P34" s="1"/>
      <c r="Q34" s="12">
        <f t="shared" si="15"/>
        <v>0</v>
      </c>
      <c r="U34" s="55" t="s">
        <v>32</v>
      </c>
      <c r="V34" s="56" t="s">
        <v>54</v>
      </c>
      <c r="W34" s="57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x14ac:dyDescent="0.15">
      <c r="A35" s="11" t="str">
        <f>IF(B35="","",COUNTA($B$3:B35))</f>
        <v/>
      </c>
      <c r="B35" s="24"/>
      <c r="C35" s="25"/>
      <c r="D35" s="3"/>
      <c r="E35" s="3"/>
      <c r="F35" s="26"/>
      <c r="G35" s="26"/>
      <c r="H35" s="28" t="str">
        <f t="shared" si="9"/>
        <v/>
      </c>
      <c r="J35" s="76" t="s">
        <v>130</v>
      </c>
      <c r="K35" s="98"/>
      <c r="L35" s="58">
        <f>F3</f>
        <v>0</v>
      </c>
      <c r="N35" s="115" t="s">
        <v>72</v>
      </c>
      <c r="O35" s="1" t="str">
        <f>設定!H41</f>
        <v>会堂積立金</v>
      </c>
      <c r="P35" s="1"/>
      <c r="Q35" s="12">
        <f t="shared" si="15"/>
        <v>0</v>
      </c>
      <c r="U35" s="11">
        <v>1</v>
      </c>
      <c r="V35" s="46" t="str">
        <f>IF($U35&gt;MAX($AJ$3:$AJ$59),"",INDEX($B$3:$G$59,MATCH($U35,$AJ$3:$AJ$59,0),MATCH(V$34,$B$2:$G$2,0)))</f>
        <v/>
      </c>
      <c r="W35" s="12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x14ac:dyDescent="0.15">
      <c r="A36" s="11" t="str">
        <f>IF(B36="","",COUNTA($B$3:B36))</f>
        <v/>
      </c>
      <c r="B36" s="24"/>
      <c r="C36" s="25"/>
      <c r="D36" s="3"/>
      <c r="E36" s="3"/>
      <c r="F36" s="26"/>
      <c r="G36" s="26"/>
      <c r="H36" s="28" t="str">
        <f t="shared" si="9"/>
        <v/>
      </c>
      <c r="J36" s="80" t="s">
        <v>131</v>
      </c>
      <c r="K36" s="63"/>
      <c r="L36" s="12">
        <f>SUM(L17-Q37)</f>
        <v>0</v>
      </c>
      <c r="N36" s="115"/>
      <c r="O36" s="1" t="str">
        <f>設定!H42</f>
        <v>その他積立金</v>
      </c>
      <c r="P36" s="1"/>
      <c r="Q36" s="12">
        <f t="shared" si="15"/>
        <v>0</v>
      </c>
      <c r="U36" s="11">
        <v>2</v>
      </c>
      <c r="V36" s="46" t="str">
        <f t="shared" ref="V36:W38" si="20">IF($U36&gt;MAX($AJ$3:$AJ$59),"",INDEX($B$3:$G$59,MATCH($U36,$AJ$3:$AJ$59,0),MATCH(V$34,$B$2:$G$2,0)))</f>
        <v/>
      </c>
      <c r="W36" s="12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4.25" thickBot="1" x14ac:dyDescent="0.2">
      <c r="A37" s="11" t="str">
        <f>IF(B37="","",COUNTA($B$3:B37))</f>
        <v/>
      </c>
      <c r="B37" s="24"/>
      <c r="C37" s="25"/>
      <c r="D37" s="3"/>
      <c r="E37" s="3"/>
      <c r="F37" s="26"/>
      <c r="G37" s="26"/>
      <c r="H37" s="28" t="str">
        <f t="shared" si="9"/>
        <v/>
      </c>
      <c r="J37" s="82" t="s">
        <v>132</v>
      </c>
      <c r="K37" s="99"/>
      <c r="L37" s="15">
        <f>SUM(L35:L36)</f>
        <v>0</v>
      </c>
      <c r="N37" s="122" t="s">
        <v>73</v>
      </c>
      <c r="O37" s="120"/>
      <c r="P37" s="120"/>
      <c r="Q37" s="15">
        <f>SUM(Q4:Q36)</f>
        <v>0</v>
      </c>
      <c r="U37" s="11">
        <v>3</v>
      </c>
      <c r="V37" s="46" t="str">
        <f t="shared" si="20"/>
        <v/>
      </c>
      <c r="W37" s="12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4.25" thickBot="1" x14ac:dyDescent="0.2">
      <c r="A38" s="11" t="str">
        <f>IF(B38="","",COUNTA($B$3:B38))</f>
        <v/>
      </c>
      <c r="B38" s="24"/>
      <c r="C38" s="25"/>
      <c r="D38" s="3"/>
      <c r="E38" s="3"/>
      <c r="F38" s="26"/>
      <c r="G38" s="26"/>
      <c r="H38" s="28" t="str">
        <f t="shared" si="9"/>
        <v/>
      </c>
      <c r="U38" s="13">
        <v>4</v>
      </c>
      <c r="V38" s="48" t="str">
        <f t="shared" si="20"/>
        <v/>
      </c>
      <c r="W38" s="15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x14ac:dyDescent="0.15">
      <c r="A39" s="11" t="str">
        <f>IF(B39="","",COUNTA($B$3:B39))</f>
        <v/>
      </c>
      <c r="B39" s="24"/>
      <c r="C39" s="25"/>
      <c r="D39" s="3"/>
      <c r="E39" s="3"/>
      <c r="F39" s="26"/>
      <c r="G39" s="26"/>
      <c r="H39" s="28" t="str">
        <f t="shared" si="9"/>
        <v/>
      </c>
      <c r="U39" s="55" t="s">
        <v>46</v>
      </c>
      <c r="V39" s="56" t="s">
        <v>54</v>
      </c>
      <c r="W39" s="57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4.25" thickBot="1" x14ac:dyDescent="0.2">
      <c r="A40" s="11" t="str">
        <f>IF(B40="","",COUNTA($B$3:B40))</f>
        <v/>
      </c>
      <c r="B40" s="24"/>
      <c r="C40" s="25"/>
      <c r="D40" s="3"/>
      <c r="E40" s="3"/>
      <c r="F40" s="26"/>
      <c r="G40" s="26"/>
      <c r="H40" s="28" t="str">
        <f t="shared" si="9"/>
        <v/>
      </c>
      <c r="J40" t="s">
        <v>97</v>
      </c>
      <c r="L40" s="6">
        <f>L1</f>
        <v>2016</v>
      </c>
      <c r="M40" s="6"/>
      <c r="N40" s="4">
        <f>N1</f>
        <v>12</v>
      </c>
      <c r="O40" s="114">
        <f>O1</f>
        <v>0</v>
      </c>
      <c r="P40" s="114"/>
      <c r="Q40" s="5">
        <f>Q1</f>
        <v>0</v>
      </c>
      <c r="U40" s="11">
        <v>1</v>
      </c>
      <c r="V40" s="46" t="str">
        <f>IF($U40&gt;MAX($AL$3:$AL$59),"",INDEX($B$3:$G$59,MATCH($U40,$AL$3:$AL$59,0),MATCH(V$39,$B$2:$G$2,0)))</f>
        <v/>
      </c>
      <c r="W40" s="12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x14ac:dyDescent="0.15">
      <c r="A41" s="11" t="str">
        <f>IF(B41="","",COUNTA($B$3:B41))</f>
        <v/>
      </c>
      <c r="B41" s="24"/>
      <c r="C41" s="25"/>
      <c r="D41" s="3"/>
      <c r="E41" s="3"/>
      <c r="F41" s="26"/>
      <c r="G41" s="26"/>
      <c r="H41" s="28" t="str">
        <f t="shared" si="9"/>
        <v/>
      </c>
      <c r="J41" s="9" t="str">
        <f>P15</f>
        <v>本部什一献金</v>
      </c>
      <c r="K41" s="10"/>
      <c r="L41" s="71">
        <f>SUMIF(E$3:E$59,J41,G$3:G$59)</f>
        <v>0</v>
      </c>
      <c r="M41" s="74"/>
      <c r="N41" s="116" t="s">
        <v>90</v>
      </c>
      <c r="O41" s="10" t="s">
        <v>83</v>
      </c>
      <c r="P41" s="10"/>
      <c r="Q41" s="58">
        <f>SUMIF(E$3:E$59,N$41&amp;"・"&amp;O41,G$3:G$59)</f>
        <v>0</v>
      </c>
      <c r="U41" s="11">
        <v>2</v>
      </c>
      <c r="V41" s="46" t="str">
        <f t="shared" ref="V41:W42" si="21">IF($U41&gt;MAX($AL$3:$AL$59),"",INDEX($B$3:$G$59,MATCH($U41,$AL$3:$AL$59,0),MATCH(V$39,$B$2:$G$2,0)))</f>
        <v/>
      </c>
      <c r="W41" s="12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4.25" thickBot="1" x14ac:dyDescent="0.2">
      <c r="A42" s="11" t="str">
        <f>IF(B42="","",COUNTA($B$3:B42))</f>
        <v/>
      </c>
      <c r="B42" s="24"/>
      <c r="C42" s="25"/>
      <c r="D42" s="3"/>
      <c r="E42" s="3"/>
      <c r="F42" s="26"/>
      <c r="G42" s="26"/>
      <c r="H42" s="28" t="str">
        <f t="shared" si="9"/>
        <v/>
      </c>
      <c r="J42" s="11" t="str">
        <f>P16</f>
        <v>厚生福祉献金</v>
      </c>
      <c r="K42" s="1"/>
      <c r="L42" s="72">
        <f>SUMIF(E$3:E$59,J42,G$3:G$59)</f>
        <v>0</v>
      </c>
      <c r="M42" s="64"/>
      <c r="N42" s="117"/>
      <c r="O42" s="1" t="s">
        <v>91</v>
      </c>
      <c r="P42" s="1"/>
      <c r="Q42" s="12">
        <f t="shared" ref="Q42:Q44" si="22">SUMIF(E$3:E$59,N$41&amp;"・"&amp;O42,G$3:G$59)</f>
        <v>0</v>
      </c>
      <c r="U42" s="13">
        <v>3</v>
      </c>
      <c r="V42" s="48" t="str">
        <f t="shared" si="21"/>
        <v/>
      </c>
      <c r="W42" s="15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x14ac:dyDescent="0.15">
      <c r="A43" s="11" t="str">
        <f>IF(B43="","",COUNTA($B$3:B43))</f>
        <v/>
      </c>
      <c r="B43" s="24"/>
      <c r="C43" s="25"/>
      <c r="D43" s="3"/>
      <c r="E43" s="3"/>
      <c r="F43" s="26"/>
      <c r="G43" s="26"/>
      <c r="H43" s="28" t="str">
        <f t="shared" si="9"/>
        <v/>
      </c>
      <c r="J43" s="11" t="str">
        <f>P17</f>
        <v>退職積立献金</v>
      </c>
      <c r="K43" s="1"/>
      <c r="L43" s="72">
        <f t="shared" ref="L43:L52" si="23">SUMIF(E$3:E$59,J43,G$3:G$59)</f>
        <v>0</v>
      </c>
      <c r="M43" s="64"/>
      <c r="N43" s="117"/>
      <c r="O43" s="60" t="s">
        <v>92</v>
      </c>
      <c r="P43" s="60"/>
      <c r="Q43" s="12">
        <f t="shared" si="22"/>
        <v>0</v>
      </c>
      <c r="U43" s="55" t="s">
        <v>48</v>
      </c>
      <c r="V43" s="56"/>
      <c r="W43" s="57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x14ac:dyDescent="0.15">
      <c r="A44" s="11" t="str">
        <f>IF(B44="","",COUNTA($B$3:B44))</f>
        <v/>
      </c>
      <c r="B44" s="24"/>
      <c r="C44" s="25"/>
      <c r="D44" s="3"/>
      <c r="E44" s="3"/>
      <c r="F44" s="26"/>
      <c r="G44" s="26"/>
      <c r="H44" s="28" t="str">
        <f t="shared" si="9"/>
        <v/>
      </c>
      <c r="J44" s="115" t="s">
        <v>80</v>
      </c>
      <c r="K44" s="1" t="s">
        <v>83</v>
      </c>
      <c r="L44" s="72">
        <f>SUMIF(E$3:E$59,J$44&amp;"・"&amp;K44,G$3:G$59)</f>
        <v>0</v>
      </c>
      <c r="M44" s="64"/>
      <c r="N44" s="118"/>
      <c r="O44" s="62"/>
      <c r="P44" s="63"/>
      <c r="Q44" s="59">
        <f t="shared" si="22"/>
        <v>0</v>
      </c>
      <c r="U44" s="11">
        <v>1</v>
      </c>
      <c r="V44" s="46" t="str">
        <f>IF($U44&gt;MAX($AN$3:$AN$59),"",INDEX($B$3:$G$59,MATCH($U44,$AN$3:$AN$59,0),MATCH(V$43,$B$2:$G$2,0)))</f>
        <v/>
      </c>
      <c r="W44" s="12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x14ac:dyDescent="0.15">
      <c r="A45" s="11" t="str">
        <f>IF(B45="","",COUNTA($B$3:B45))</f>
        <v/>
      </c>
      <c r="B45" s="24"/>
      <c r="C45" s="25"/>
      <c r="D45" s="3"/>
      <c r="E45" s="3"/>
      <c r="F45" s="26"/>
      <c r="G45" s="26"/>
      <c r="H45" s="28" t="str">
        <f t="shared" si="9"/>
        <v/>
      </c>
      <c r="J45" s="115"/>
      <c r="K45" s="1" t="s">
        <v>82</v>
      </c>
      <c r="L45" s="72">
        <f t="shared" ref="L45:L49" si="24">SUMIF(E$3:E$59,J$44&amp;"・"&amp;K45,G$3:G$59)</f>
        <v>0</v>
      </c>
      <c r="M45" s="64"/>
      <c r="N45" s="63" t="s">
        <v>93</v>
      </c>
      <c r="O45" s="64"/>
      <c r="P45" s="64"/>
      <c r="Q45" s="12">
        <f t="shared" ref="Q45:Q51" si="25">SUMIF(E$3:E$59,N45,G$3:G$59)</f>
        <v>0</v>
      </c>
      <c r="U45" s="11">
        <v>2</v>
      </c>
      <c r="V45" s="46" t="str">
        <f t="shared" ref="V45:W46" si="26">IF($U45&gt;MAX($AN$3:$AN$59),"",INDEX($B$3:$G$59,MATCH($U45,$AN$3:$AN$59,0),MATCH(V$43,$B$2:$G$2,0)))</f>
        <v/>
      </c>
      <c r="W45" s="12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4.25" thickBot="1" x14ac:dyDescent="0.2">
      <c r="A46" s="11" t="str">
        <f>IF(B46="","",COUNTA($B$3:B46))</f>
        <v/>
      </c>
      <c r="B46" s="24"/>
      <c r="C46" s="25"/>
      <c r="D46" s="3"/>
      <c r="E46" s="3"/>
      <c r="F46" s="26"/>
      <c r="G46" s="26"/>
      <c r="H46" s="28" t="str">
        <f t="shared" si="9"/>
        <v/>
      </c>
      <c r="J46" s="115"/>
      <c r="K46" s="1" t="s">
        <v>84</v>
      </c>
      <c r="L46" s="72">
        <f t="shared" si="24"/>
        <v>0</v>
      </c>
      <c r="M46" s="64"/>
      <c r="N46" s="70" t="s">
        <v>94</v>
      </c>
      <c r="O46" s="65"/>
      <c r="P46" s="66"/>
      <c r="Q46" s="59">
        <f t="shared" si="25"/>
        <v>0</v>
      </c>
      <c r="U46" s="13">
        <v>3</v>
      </c>
      <c r="V46" s="48" t="str">
        <f t="shared" si="26"/>
        <v/>
      </c>
      <c r="W46" s="15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x14ac:dyDescent="0.15">
      <c r="A47" s="11" t="str">
        <f>IF(B47="","",COUNTA($B$3:B47))</f>
        <v/>
      </c>
      <c r="B47" s="24"/>
      <c r="C47" s="25"/>
      <c r="D47" s="3"/>
      <c r="E47" s="3"/>
      <c r="F47" s="26"/>
      <c r="G47" s="26"/>
      <c r="H47" s="28" t="str">
        <f t="shared" si="9"/>
        <v/>
      </c>
      <c r="J47" s="115"/>
      <c r="K47" s="1" t="s">
        <v>81</v>
      </c>
      <c r="L47" s="72">
        <f t="shared" si="24"/>
        <v>0</v>
      </c>
      <c r="M47" s="64"/>
      <c r="N47" s="67" t="s">
        <v>95</v>
      </c>
      <c r="O47" s="65"/>
      <c r="P47" s="66"/>
      <c r="Q47" s="59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x14ac:dyDescent="0.15">
      <c r="A48" s="11" t="str">
        <f>IF(B48="","",COUNTA($B$3:B48))</f>
        <v/>
      </c>
      <c r="B48" s="24"/>
      <c r="C48" s="25"/>
      <c r="D48" s="3"/>
      <c r="E48" s="3"/>
      <c r="F48" s="26"/>
      <c r="G48" s="26"/>
      <c r="H48" s="28" t="str">
        <f t="shared" si="9"/>
        <v/>
      </c>
      <c r="J48" s="115"/>
      <c r="K48" s="1" t="s">
        <v>85</v>
      </c>
      <c r="L48" s="72">
        <f t="shared" si="24"/>
        <v>0</v>
      </c>
      <c r="M48" s="64"/>
      <c r="N48" s="67"/>
      <c r="O48" s="67"/>
      <c r="P48" s="66"/>
      <c r="Q48" s="59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x14ac:dyDescent="0.15">
      <c r="A49" s="11" t="str">
        <f>IF(B49="","",COUNTA($B$3:B49))</f>
        <v/>
      </c>
      <c r="B49" s="24"/>
      <c r="C49" s="25"/>
      <c r="D49" s="3"/>
      <c r="E49" s="3"/>
      <c r="F49" s="26"/>
      <c r="G49" s="26"/>
      <c r="H49" s="28" t="str">
        <f t="shared" si="9"/>
        <v/>
      </c>
      <c r="J49" s="115"/>
      <c r="K49" s="1" t="s">
        <v>86</v>
      </c>
      <c r="L49" s="72">
        <f t="shared" si="24"/>
        <v>0</v>
      </c>
      <c r="M49" s="64"/>
      <c r="N49" s="70"/>
      <c r="O49" s="70"/>
      <c r="P49" s="63"/>
      <c r="Q49" s="59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x14ac:dyDescent="0.15">
      <c r="A50" s="11" t="str">
        <f>IF(B50="","",COUNTA($B$3:B50))</f>
        <v/>
      </c>
      <c r="B50" s="24"/>
      <c r="C50" s="25"/>
      <c r="D50" s="3"/>
      <c r="E50" s="3"/>
      <c r="F50" s="26"/>
      <c r="G50" s="26"/>
      <c r="H50" s="28" t="str">
        <f t="shared" si="9"/>
        <v/>
      </c>
      <c r="J50" s="11" t="s">
        <v>87</v>
      </c>
      <c r="K50" s="1"/>
      <c r="L50" s="72">
        <f t="shared" si="23"/>
        <v>0</v>
      </c>
      <c r="M50" s="64"/>
      <c r="N50" s="68"/>
      <c r="O50" s="68"/>
      <c r="P50" s="69"/>
      <c r="Q50" s="59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x14ac:dyDescent="0.15">
      <c r="A51" s="11" t="str">
        <f>IF(B51="","",COUNTA($B$3:B51))</f>
        <v/>
      </c>
      <c r="B51" s="24"/>
      <c r="C51" s="25"/>
      <c r="D51" s="3"/>
      <c r="E51" s="3"/>
      <c r="F51" s="26"/>
      <c r="G51" s="26"/>
      <c r="H51" s="28" t="str">
        <f t="shared" si="9"/>
        <v/>
      </c>
      <c r="J51" s="11" t="s">
        <v>88</v>
      </c>
      <c r="K51" s="1"/>
      <c r="L51" s="72">
        <f t="shared" si="23"/>
        <v>0</v>
      </c>
      <c r="M51" s="64"/>
      <c r="N51" s="69" t="s">
        <v>96</v>
      </c>
      <c r="O51" s="61"/>
      <c r="P51" s="61"/>
      <c r="Q51" s="12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4.25" thickBot="1" x14ac:dyDescent="0.2">
      <c r="A52" s="11" t="str">
        <f>IF(B52="","",COUNTA($B$3:B52))</f>
        <v/>
      </c>
      <c r="B52" s="24"/>
      <c r="C52" s="25"/>
      <c r="D52" s="3"/>
      <c r="E52" s="3"/>
      <c r="F52" s="26"/>
      <c r="G52" s="26"/>
      <c r="H52" s="28" t="str">
        <f t="shared" si="9"/>
        <v/>
      </c>
      <c r="J52" s="13" t="s">
        <v>89</v>
      </c>
      <c r="K52" s="14"/>
      <c r="L52" s="73">
        <f t="shared" si="23"/>
        <v>0</v>
      </c>
      <c r="M52" s="75"/>
      <c r="N52" s="119" t="s">
        <v>60</v>
      </c>
      <c r="O52" s="120"/>
      <c r="P52" s="120"/>
      <c r="Q52" s="29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x14ac:dyDescent="0.15">
      <c r="A53" s="11" t="str">
        <f>IF(B53="","",COUNTA($B$3:B53))</f>
        <v/>
      </c>
      <c r="B53" s="24"/>
      <c r="C53" s="25"/>
      <c r="D53" s="3"/>
      <c r="E53" s="3"/>
      <c r="F53" s="26"/>
      <c r="G53" s="26"/>
      <c r="H53" s="28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4.25" thickBot="1" x14ac:dyDescent="0.2">
      <c r="A54" s="11" t="str">
        <f>IF(B54="","",COUNTA($B$3:B54))</f>
        <v/>
      </c>
      <c r="B54" s="24"/>
      <c r="C54" s="25"/>
      <c r="D54" s="3"/>
      <c r="E54" s="3"/>
      <c r="F54" s="26"/>
      <c r="G54" s="26"/>
      <c r="H54" s="28" t="str">
        <f t="shared" si="9"/>
        <v/>
      </c>
      <c r="J54" t="s">
        <v>98</v>
      </c>
      <c r="L54" s="6">
        <f>L40</f>
        <v>2016</v>
      </c>
      <c r="M54" s="6"/>
      <c r="N54" s="4">
        <f>N40</f>
        <v>12</v>
      </c>
      <c r="O54" s="114">
        <f>O40</f>
        <v>0</v>
      </c>
      <c r="P54" s="114"/>
      <c r="Q54" s="5">
        <f>Q40</f>
        <v>0</v>
      </c>
      <c r="Y54" t="str">
        <f t="shared" si="0"/>
        <v/>
      </c>
      <c r="Z54" t="str">
        <f>IF(Y54="◎",COUNTIF(Y$3:Y54,"◎"),"")</f>
        <v/>
      </c>
      <c r="AA54" t="str">
        <f t="shared" si="1"/>
        <v/>
      </c>
      <c r="AB54" t="str">
        <f>IF(AA54="◎",COUNTIF(AA$3:AA54,"◎"),"")</f>
        <v/>
      </c>
      <c r="AC54" t="str">
        <f t="shared" si="2"/>
        <v/>
      </c>
      <c r="AD54" t="str">
        <f>IF(AC54="◎",COUNTIF(AC$3:AC54,"◎"),"")</f>
        <v/>
      </c>
      <c r="AE54" t="str">
        <f t="shared" si="3"/>
        <v/>
      </c>
      <c r="AF54" t="str">
        <f>IF(AE54="◎",COUNTIF(AE$3:AE54,"◎"),"")</f>
        <v/>
      </c>
      <c r="AG54" t="str">
        <f t="shared" si="4"/>
        <v/>
      </c>
      <c r="AH54" t="str">
        <f>IF(AG54="◎",COUNTIF(AG$3:AG54,"◎"),"")</f>
        <v/>
      </c>
      <c r="AI54" t="str">
        <f t="shared" si="5"/>
        <v/>
      </c>
      <c r="AJ54" t="str">
        <f>IF(AI54="◎",COUNTIF(AI$3:AI54,"◎"),"")</f>
        <v/>
      </c>
      <c r="AK54" t="str">
        <f t="shared" si="6"/>
        <v/>
      </c>
      <c r="AL54" t="str">
        <f>IF(AK54="◎",COUNTIF(AK$3:AK54,"◎"),"")</f>
        <v/>
      </c>
      <c r="AM54" t="str">
        <f t="shared" si="7"/>
        <v/>
      </c>
      <c r="AN54" t="str">
        <f>IF(AM54="◎",COUNTIF(AM$3:AM54,"◎"),"")</f>
        <v/>
      </c>
    </row>
    <row r="55" spans="1:40" x14ac:dyDescent="0.15">
      <c r="A55" s="11" t="str">
        <f>IF(B55="","",COUNTA($B$3:B55))</f>
        <v/>
      </c>
      <c r="B55" s="24"/>
      <c r="C55" s="25"/>
      <c r="D55" s="3"/>
      <c r="E55" s="3"/>
      <c r="F55" s="26"/>
      <c r="G55" s="26"/>
      <c r="H55" s="28" t="str">
        <f t="shared" si="9"/>
        <v/>
      </c>
      <c r="J55" s="76" t="s">
        <v>99</v>
      </c>
      <c r="K55" s="77"/>
      <c r="L55" s="78">
        <f>SUMIF(E$3:E$59,J55,G$3:G$59)</f>
        <v>0</v>
      </c>
      <c r="M55" s="74"/>
      <c r="N55" s="77"/>
      <c r="O55" s="77"/>
      <c r="P55" s="77"/>
      <c r="Q55" s="79"/>
      <c r="Y55" t="str">
        <f t="shared" si="0"/>
        <v/>
      </c>
      <c r="Z55" t="str">
        <f>IF(Y55="◎",COUNTIF(Y$3:Y55,"◎"),"")</f>
        <v/>
      </c>
      <c r="AA55" t="str">
        <f t="shared" si="1"/>
        <v/>
      </c>
      <c r="AB55" t="str">
        <f>IF(AA55="◎",COUNTIF(AA$3:AA55,"◎"),"")</f>
        <v/>
      </c>
      <c r="AC55" t="str">
        <f t="shared" si="2"/>
        <v/>
      </c>
      <c r="AD55" t="str">
        <f>IF(AC55="◎",COUNTIF(AC$3:AC55,"◎"),"")</f>
        <v/>
      </c>
      <c r="AE55" t="str">
        <f t="shared" si="3"/>
        <v/>
      </c>
      <c r="AF55" t="str">
        <f>IF(AE55="◎",COUNTIF(AE$3:AE55,"◎"),"")</f>
        <v/>
      </c>
      <c r="AG55" t="str">
        <f t="shared" si="4"/>
        <v/>
      </c>
      <c r="AH55" t="str">
        <f>IF(AG55="◎",COUNTIF(AG$3:AG55,"◎"),"")</f>
        <v/>
      </c>
      <c r="AI55" t="str">
        <f t="shared" si="5"/>
        <v/>
      </c>
      <c r="AJ55" t="str">
        <f>IF(AI55="◎",COUNTIF(AI$3:AI55,"◎"),"")</f>
        <v/>
      </c>
      <c r="AK55" t="str">
        <f t="shared" si="6"/>
        <v/>
      </c>
      <c r="AL55" t="str">
        <f>IF(AK55="◎",COUNTIF(AK$3:AK55,"◎"),"")</f>
        <v/>
      </c>
      <c r="AM55" t="str">
        <f t="shared" si="7"/>
        <v/>
      </c>
      <c r="AN55" t="str">
        <f>IF(AM55="◎",COUNTIF(AM$3:AM55,"◎"),"")</f>
        <v/>
      </c>
    </row>
    <row r="56" spans="1:40" x14ac:dyDescent="0.15">
      <c r="A56" s="11" t="str">
        <f>IF(B56="","",COUNTA($B$3:B56))</f>
        <v/>
      </c>
      <c r="B56" s="24"/>
      <c r="C56" s="25"/>
      <c r="D56" s="3"/>
      <c r="E56" s="3"/>
      <c r="F56" s="26"/>
      <c r="G56" s="26"/>
      <c r="H56" s="28" t="str">
        <f t="shared" si="9"/>
        <v/>
      </c>
      <c r="J56" s="80"/>
      <c r="K56" s="70"/>
      <c r="L56" s="70"/>
      <c r="M56" s="64"/>
      <c r="N56" s="70"/>
      <c r="O56" s="70"/>
      <c r="P56" s="70"/>
      <c r="Q56" s="81"/>
      <c r="Y56" t="str">
        <f t="shared" si="0"/>
        <v/>
      </c>
      <c r="Z56" t="str">
        <f>IF(Y56="◎",COUNTIF(Y$3:Y56,"◎"),"")</f>
        <v/>
      </c>
      <c r="AA56" t="str">
        <f t="shared" si="1"/>
        <v/>
      </c>
      <c r="AB56" t="str">
        <f>IF(AA56="◎",COUNTIF(AA$3:AA56,"◎"),"")</f>
        <v/>
      </c>
      <c r="AC56" t="str">
        <f t="shared" si="2"/>
        <v/>
      </c>
      <c r="AD56" t="str">
        <f>IF(AC56="◎",COUNTIF(AC$3:AC56,"◎"),"")</f>
        <v/>
      </c>
      <c r="AE56" t="str">
        <f t="shared" si="3"/>
        <v/>
      </c>
      <c r="AF56" t="str">
        <f>IF(AE56="◎",COUNTIF(AE$3:AE56,"◎"),"")</f>
        <v/>
      </c>
      <c r="AG56" t="str">
        <f t="shared" si="4"/>
        <v/>
      </c>
      <c r="AH56" t="str">
        <f>IF(AG56="◎",COUNTIF(AG$3:AG56,"◎"),"")</f>
        <v/>
      </c>
      <c r="AI56" t="str">
        <f t="shared" si="5"/>
        <v/>
      </c>
      <c r="AJ56" t="str">
        <f>IF(AI56="◎",COUNTIF(AI$3:AI56,"◎"),"")</f>
        <v/>
      </c>
      <c r="AK56" t="str">
        <f t="shared" si="6"/>
        <v/>
      </c>
      <c r="AL56" t="str">
        <f>IF(AK56="◎",COUNTIF(AK$3:AK56,"◎"),"")</f>
        <v/>
      </c>
      <c r="AM56" t="str">
        <f t="shared" si="7"/>
        <v/>
      </c>
      <c r="AN56" t="str">
        <f>IF(AM56="◎",COUNTIF(AM$3:AM56,"◎"),"")</f>
        <v/>
      </c>
    </row>
    <row r="57" spans="1:40" x14ac:dyDescent="0.15">
      <c r="A57" s="11" t="str">
        <f>IF(B57="","",COUNTA($B$3:B57))</f>
        <v/>
      </c>
      <c r="B57" s="24"/>
      <c r="C57" s="25"/>
      <c r="D57" s="3"/>
      <c r="E57" s="3"/>
      <c r="F57" s="26"/>
      <c r="G57" s="26"/>
      <c r="H57" s="28" t="str">
        <f t="shared" si="9"/>
        <v/>
      </c>
      <c r="J57" s="80"/>
      <c r="K57" s="70"/>
      <c r="L57" s="70"/>
      <c r="M57" s="64"/>
      <c r="N57" s="70"/>
      <c r="O57" s="70"/>
      <c r="P57" s="70"/>
      <c r="Q57" s="81"/>
      <c r="Y57" t="str">
        <f t="shared" si="0"/>
        <v/>
      </c>
      <c r="Z57" t="str">
        <f>IF(Y57="◎",COUNTIF(Y$3:Y57,"◎"),"")</f>
        <v/>
      </c>
      <c r="AA57" t="str">
        <f t="shared" si="1"/>
        <v/>
      </c>
      <c r="AB57" t="str">
        <f>IF(AA57="◎",COUNTIF(AA$3:AA57,"◎"),"")</f>
        <v/>
      </c>
      <c r="AC57" t="str">
        <f t="shared" si="2"/>
        <v/>
      </c>
      <c r="AD57" t="str">
        <f>IF(AC57="◎",COUNTIF(AC$3:AC57,"◎"),"")</f>
        <v/>
      </c>
      <c r="AE57" t="str">
        <f t="shared" si="3"/>
        <v/>
      </c>
      <c r="AF57" t="str">
        <f>IF(AE57="◎",COUNTIF(AE$3:AE57,"◎"),"")</f>
        <v/>
      </c>
      <c r="AG57" t="str">
        <f t="shared" si="4"/>
        <v/>
      </c>
      <c r="AH57" t="str">
        <f>IF(AG57="◎",COUNTIF(AG$3:AG57,"◎"),"")</f>
        <v/>
      </c>
      <c r="AI57" t="str">
        <f t="shared" si="5"/>
        <v/>
      </c>
      <c r="AJ57" t="str">
        <f>IF(AI57="◎",COUNTIF(AI$3:AI57,"◎"),"")</f>
        <v/>
      </c>
      <c r="AK57" t="str">
        <f t="shared" si="6"/>
        <v/>
      </c>
      <c r="AL57" t="str">
        <f>IF(AK57="◎",COUNTIF(AK$3:AK57,"◎"),"")</f>
        <v/>
      </c>
      <c r="AM57" t="str">
        <f t="shared" si="7"/>
        <v/>
      </c>
      <c r="AN57" t="str">
        <f>IF(AM57="◎",COUNTIF(AM$3:AM57,"◎"),"")</f>
        <v/>
      </c>
    </row>
    <row r="58" spans="1:40" ht="14.25" thickBot="1" x14ac:dyDescent="0.2">
      <c r="A58" s="11" t="str">
        <f>IF(B58="","",COUNTA($B$3:B58))</f>
        <v/>
      </c>
      <c r="B58" s="24"/>
      <c r="C58" s="25"/>
      <c r="D58" s="3"/>
      <c r="E58" s="3"/>
      <c r="F58" s="26"/>
      <c r="G58" s="26"/>
      <c r="H58" s="28" t="str">
        <f t="shared" si="9"/>
        <v/>
      </c>
      <c r="J58" s="82"/>
      <c r="K58" s="83"/>
      <c r="L58" s="83"/>
      <c r="M58" s="75"/>
      <c r="N58" s="121" t="s">
        <v>60</v>
      </c>
      <c r="O58" s="121"/>
      <c r="P58" s="121"/>
      <c r="Q58" s="84">
        <f>SUM(L55:L58,Q55:Q57)</f>
        <v>0</v>
      </c>
      <c r="Y58" t="str">
        <f t="shared" si="0"/>
        <v/>
      </c>
      <c r="Z58" t="str">
        <f>IF(Y58="◎",COUNTIF(Y$3:Y58,"◎"),"")</f>
        <v/>
      </c>
      <c r="AA58" t="str">
        <f t="shared" si="1"/>
        <v/>
      </c>
      <c r="AB58" t="str">
        <f>IF(AA58="◎",COUNTIF(AA$3:AA58,"◎"),"")</f>
        <v/>
      </c>
      <c r="AC58" t="str">
        <f t="shared" si="2"/>
        <v/>
      </c>
      <c r="AD58" t="str">
        <f>IF(AC58="◎",COUNTIF(AC$3:AC58,"◎"),"")</f>
        <v/>
      </c>
      <c r="AE58" t="str">
        <f t="shared" si="3"/>
        <v/>
      </c>
      <c r="AF58" t="str">
        <f>IF(AE58="◎",COUNTIF(AE$3:AE58,"◎"),"")</f>
        <v/>
      </c>
      <c r="AG58" t="str">
        <f t="shared" si="4"/>
        <v/>
      </c>
      <c r="AH58" t="str">
        <f>IF(AG58="◎",COUNTIF(AG$3:AG58,"◎"),"")</f>
        <v/>
      </c>
      <c r="AI58" t="str">
        <f t="shared" si="5"/>
        <v/>
      </c>
      <c r="AJ58" t="str">
        <f>IF(AI58="◎",COUNTIF(AI$3:AI58,"◎"),"")</f>
        <v/>
      </c>
      <c r="AK58" t="str">
        <f t="shared" si="6"/>
        <v/>
      </c>
      <c r="AL58" t="str">
        <f>IF(AK58="◎",COUNTIF(AK$3:AK58,"◎"),"")</f>
        <v/>
      </c>
      <c r="AM58" t="str">
        <f t="shared" si="7"/>
        <v/>
      </c>
      <c r="AN58" t="str">
        <f>IF(AM58="◎",COUNTIF(AM$3:AM58,"◎"),"")</f>
        <v/>
      </c>
    </row>
    <row r="59" spans="1:40" x14ac:dyDescent="0.15">
      <c r="A59" s="11" t="str">
        <f>IF(B59="","",COUNTA($B$3:B59))</f>
        <v/>
      </c>
      <c r="B59" s="24"/>
      <c r="C59" s="25"/>
      <c r="D59" s="3"/>
      <c r="E59" s="3"/>
      <c r="F59" s="26"/>
      <c r="G59" s="26"/>
      <c r="H59" s="28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4.25" thickBot="1" x14ac:dyDescent="0.2">
      <c r="A60" s="16"/>
      <c r="B60" s="17"/>
      <c r="C60" s="17" t="s">
        <v>60</v>
      </c>
      <c r="D60" s="17"/>
      <c r="E60" s="17"/>
      <c r="F60" s="18">
        <f>SUM(F3:F59)</f>
        <v>0</v>
      </c>
      <c r="G60" s="18">
        <f>SUM(G3:G59)</f>
        <v>0</v>
      </c>
      <c r="H60" s="19">
        <f>SUM(F60-G60)</f>
        <v>0</v>
      </c>
    </row>
  </sheetData>
  <sheetProtection sheet="1" objects="1" scenarios="1"/>
  <mergeCells count="26">
    <mergeCell ref="F1:G1"/>
    <mergeCell ref="O1:P1"/>
    <mergeCell ref="J2:L2"/>
    <mergeCell ref="N2:Q2"/>
    <mergeCell ref="J3:K3"/>
    <mergeCell ref="N3:P3"/>
    <mergeCell ref="N35:N36"/>
    <mergeCell ref="J4:J6"/>
    <mergeCell ref="N4:N6"/>
    <mergeCell ref="J7:J11"/>
    <mergeCell ref="N7:N14"/>
    <mergeCell ref="J12:J14"/>
    <mergeCell ref="J15:J16"/>
    <mergeCell ref="N15:N21"/>
    <mergeCell ref="O15:O20"/>
    <mergeCell ref="J17:K17"/>
    <mergeCell ref="N22:N30"/>
    <mergeCell ref="N31:N32"/>
    <mergeCell ref="N33:N34"/>
    <mergeCell ref="N58:P58"/>
    <mergeCell ref="N37:P37"/>
    <mergeCell ref="O40:P40"/>
    <mergeCell ref="N41:N44"/>
    <mergeCell ref="J44:J49"/>
    <mergeCell ref="N52:P52"/>
    <mergeCell ref="O54:P54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設定!$J$2:$J$21</xm:f>
          </x14:formula1>
          <xm:sqref>E3:E59</xm:sqref>
        </x14:dataValidation>
        <x14:dataValidation type="list" allowBlank="1" showInputMessage="1" showErrorMessage="1">
          <x14:formula1>
            <xm:f>設定!$H$1:$H$43</xm:f>
          </x14:formula1>
          <xm:sqref>C3:C59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abSelected="1" workbookViewId="0">
      <selection sqref="A1:C1"/>
    </sheetView>
  </sheetViews>
  <sheetFormatPr defaultRowHeight="13.5" x14ac:dyDescent="0.15"/>
  <cols>
    <col min="2" max="2" width="3.75" customWidth="1"/>
    <col min="3" max="3" width="13.75" customWidth="1"/>
    <col min="18" max="21" width="10.625" customWidth="1"/>
  </cols>
  <sheetData>
    <row r="1" spans="1:21" x14ac:dyDescent="0.15">
      <c r="A1" s="140" t="s">
        <v>4</v>
      </c>
      <c r="B1" s="141"/>
      <c r="C1" s="141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9"/>
      <c r="R1" s="76" t="str">
        <f>A1</f>
        <v>収入</v>
      </c>
      <c r="S1" s="77"/>
      <c r="T1" s="77"/>
      <c r="U1" s="79"/>
    </row>
    <row r="2" spans="1:21" x14ac:dyDescent="0.15">
      <c r="A2" s="134" t="s">
        <v>55</v>
      </c>
      <c r="B2" s="135"/>
      <c r="C2" s="135"/>
      <c r="D2" s="94">
        <v>42370</v>
      </c>
      <c r="E2" s="94">
        <v>42401</v>
      </c>
      <c r="F2" s="94">
        <v>42430</v>
      </c>
      <c r="G2" s="94">
        <v>42461</v>
      </c>
      <c r="H2" s="94">
        <v>42491</v>
      </c>
      <c r="I2" s="94">
        <v>42522</v>
      </c>
      <c r="J2" s="94">
        <v>42552</v>
      </c>
      <c r="K2" s="94">
        <v>42583</v>
      </c>
      <c r="L2" s="94">
        <v>42614</v>
      </c>
      <c r="M2" s="94">
        <v>42644</v>
      </c>
      <c r="N2" s="94">
        <v>42675</v>
      </c>
      <c r="O2" s="94">
        <v>42705</v>
      </c>
      <c r="P2" s="95" t="s">
        <v>127</v>
      </c>
      <c r="R2" s="11" t="s">
        <v>128</v>
      </c>
      <c r="S2" s="1" t="s">
        <v>129</v>
      </c>
      <c r="T2" s="1" t="s">
        <v>136</v>
      </c>
      <c r="U2" s="105" t="s">
        <v>137</v>
      </c>
    </row>
    <row r="3" spans="1:21" x14ac:dyDescent="0.15">
      <c r="A3" s="142" t="s">
        <v>63</v>
      </c>
      <c r="B3" s="62" t="str">
        <f>設定!H1</f>
        <v>月定（什一）献金</v>
      </c>
      <c r="C3" s="63"/>
      <c r="D3" s="97">
        <f>'1月'!$L$4</f>
        <v>0</v>
      </c>
      <c r="E3" s="91">
        <f>'2月'!$L$4</f>
        <v>0</v>
      </c>
      <c r="F3" s="91">
        <f>'3月'!$L$4</f>
        <v>0</v>
      </c>
      <c r="G3" s="91">
        <f>'4月'!$L$4</f>
        <v>0</v>
      </c>
      <c r="H3" s="91">
        <f>'5月'!$L$4</f>
        <v>0</v>
      </c>
      <c r="I3" s="91">
        <f>'6月'!$L$4</f>
        <v>0</v>
      </c>
      <c r="J3" s="91">
        <f>'7月'!$L$4</f>
        <v>0</v>
      </c>
      <c r="K3" s="91">
        <f>'8月'!$L$4</f>
        <v>0</v>
      </c>
      <c r="L3" s="91">
        <f>'9月'!$L$4</f>
        <v>0</v>
      </c>
      <c r="M3" s="91">
        <f>'10月'!$L$4</f>
        <v>0</v>
      </c>
      <c r="N3" s="91">
        <f>'11月'!$L$4</f>
        <v>0</v>
      </c>
      <c r="O3" s="91">
        <f>'12月'!$L$4</f>
        <v>0</v>
      </c>
      <c r="P3" s="12">
        <f>SUM(D3:O3)</f>
        <v>0</v>
      </c>
      <c r="R3" s="109"/>
      <c r="S3" s="91">
        <f>P3</f>
        <v>0</v>
      </c>
      <c r="T3" s="91">
        <f>SUM(S3,U3)</f>
        <v>0</v>
      </c>
      <c r="U3" s="111"/>
    </row>
    <row r="4" spans="1:21" x14ac:dyDescent="0.15">
      <c r="A4" s="142"/>
      <c r="B4" s="62" t="str">
        <f>設定!H2</f>
        <v>礼拝（感謝）献金</v>
      </c>
      <c r="C4" s="63"/>
      <c r="D4" s="97">
        <f>'1月'!$L$5</f>
        <v>0</v>
      </c>
      <c r="E4" s="91">
        <f>'2月'!$L$5</f>
        <v>0</v>
      </c>
      <c r="F4" s="91">
        <f>'3月'!$L$5</f>
        <v>0</v>
      </c>
      <c r="G4" s="91">
        <f>'4月'!$L$5</f>
        <v>0</v>
      </c>
      <c r="H4" s="91">
        <f>'5月'!$L$5</f>
        <v>0</v>
      </c>
      <c r="I4" s="91">
        <f>'6月'!$L$5</f>
        <v>0</v>
      </c>
      <c r="J4" s="91">
        <f>'7月'!$L$5</f>
        <v>0</v>
      </c>
      <c r="K4" s="91">
        <f>'8月'!$L$5</f>
        <v>0</v>
      </c>
      <c r="L4" s="91">
        <f>'9月'!$L$5</f>
        <v>0</v>
      </c>
      <c r="M4" s="91">
        <f>'10月'!$L$5</f>
        <v>0</v>
      </c>
      <c r="N4" s="91">
        <f>'11月'!$L$5</f>
        <v>0</v>
      </c>
      <c r="O4" s="91">
        <f>'12月'!$L$5</f>
        <v>0</v>
      </c>
      <c r="P4" s="12">
        <f t="shared" ref="P4:P16" si="0">SUM(D4:O4)</f>
        <v>0</v>
      </c>
      <c r="R4" s="109"/>
      <c r="S4" s="91">
        <f t="shared" ref="S4:S16" si="1">P4</f>
        <v>0</v>
      </c>
      <c r="T4" s="91">
        <f t="shared" ref="T4:T16" si="2">SUM(S4,U4)</f>
        <v>0</v>
      </c>
      <c r="U4" s="111"/>
    </row>
    <row r="5" spans="1:21" x14ac:dyDescent="0.15">
      <c r="A5" s="142"/>
      <c r="B5" s="62"/>
      <c r="C5" s="63"/>
      <c r="D5" s="97">
        <f>'1月'!$L$6</f>
        <v>0</v>
      </c>
      <c r="E5" s="91">
        <f>'2月'!$L$6</f>
        <v>0</v>
      </c>
      <c r="F5" s="91">
        <f>'3月'!$L$6</f>
        <v>0</v>
      </c>
      <c r="G5" s="91">
        <f>'4月'!$L$6</f>
        <v>0</v>
      </c>
      <c r="H5" s="91">
        <f>'5月'!$L$6</f>
        <v>0</v>
      </c>
      <c r="I5" s="91">
        <f>'6月'!$L$6</f>
        <v>0</v>
      </c>
      <c r="J5" s="91">
        <f>'7月'!$L$6</f>
        <v>0</v>
      </c>
      <c r="K5" s="91">
        <f>'8月'!$L$6</f>
        <v>0</v>
      </c>
      <c r="L5" s="91">
        <f>'9月'!$L$6</f>
        <v>0</v>
      </c>
      <c r="M5" s="91">
        <f>'10月'!$L$6</f>
        <v>0</v>
      </c>
      <c r="N5" s="91">
        <f>'11月'!$L$6</f>
        <v>0</v>
      </c>
      <c r="O5" s="91">
        <f>'12月'!$L$6</f>
        <v>0</v>
      </c>
      <c r="P5" s="12">
        <f t="shared" si="0"/>
        <v>0</v>
      </c>
      <c r="R5" s="109"/>
      <c r="S5" s="91">
        <f t="shared" si="1"/>
        <v>0</v>
      </c>
      <c r="T5" s="91">
        <f t="shared" si="2"/>
        <v>0</v>
      </c>
      <c r="U5" s="111"/>
    </row>
    <row r="6" spans="1:21" x14ac:dyDescent="0.15">
      <c r="A6" s="142" t="s">
        <v>10</v>
      </c>
      <c r="B6" s="62" t="str">
        <f>設定!H3</f>
        <v>会堂献金</v>
      </c>
      <c r="C6" s="63"/>
      <c r="D6" s="97">
        <f>'1月'!$L$7</f>
        <v>0</v>
      </c>
      <c r="E6" s="91">
        <f>'2月'!$L$7</f>
        <v>0</v>
      </c>
      <c r="F6" s="91">
        <f>'3月'!$L$7</f>
        <v>0</v>
      </c>
      <c r="G6" s="91">
        <f>'4月'!$L$7</f>
        <v>0</v>
      </c>
      <c r="H6" s="91">
        <f>'5月'!$L$7</f>
        <v>0</v>
      </c>
      <c r="I6" s="91">
        <f>'6月'!$L$7</f>
        <v>0</v>
      </c>
      <c r="J6" s="91">
        <f>'7月'!$L$7</f>
        <v>0</v>
      </c>
      <c r="K6" s="91">
        <f>'8月'!$L$7</f>
        <v>0</v>
      </c>
      <c r="L6" s="91">
        <f>'9月'!$L$7</f>
        <v>0</v>
      </c>
      <c r="M6" s="91">
        <f>'10月'!$L$7</f>
        <v>0</v>
      </c>
      <c r="N6" s="91">
        <f>'11月'!$L$7</f>
        <v>0</v>
      </c>
      <c r="O6" s="91">
        <f>'12月'!$L$7</f>
        <v>0</v>
      </c>
      <c r="P6" s="12">
        <f t="shared" si="0"/>
        <v>0</v>
      </c>
      <c r="R6" s="109"/>
      <c r="S6" s="91">
        <f t="shared" si="1"/>
        <v>0</v>
      </c>
      <c r="T6" s="91">
        <f t="shared" si="2"/>
        <v>0</v>
      </c>
      <c r="U6" s="111"/>
    </row>
    <row r="7" spans="1:21" x14ac:dyDescent="0.15">
      <c r="A7" s="142"/>
      <c r="B7" s="62" t="str">
        <f>設定!H4</f>
        <v>特別献金</v>
      </c>
      <c r="C7" s="63"/>
      <c r="D7" s="97">
        <f>'1月'!$L$8</f>
        <v>0</v>
      </c>
      <c r="E7" s="91">
        <f>'2月'!$L$8</f>
        <v>0</v>
      </c>
      <c r="F7" s="91">
        <f>'3月'!$L$8</f>
        <v>0</v>
      </c>
      <c r="G7" s="91">
        <f>'4月'!$L$8</f>
        <v>0</v>
      </c>
      <c r="H7" s="91">
        <f>'5月'!$L$8</f>
        <v>0</v>
      </c>
      <c r="I7" s="91">
        <f>'6月'!$L$8</f>
        <v>0</v>
      </c>
      <c r="J7" s="91">
        <f>'7月'!$L$8</f>
        <v>0</v>
      </c>
      <c r="K7" s="91">
        <f>'8月'!$L$8</f>
        <v>0</v>
      </c>
      <c r="L7" s="91">
        <f>'9月'!$L$8</f>
        <v>0</v>
      </c>
      <c r="M7" s="91">
        <f>'10月'!$L$8</f>
        <v>0</v>
      </c>
      <c r="N7" s="91">
        <f>'11月'!$L$8</f>
        <v>0</v>
      </c>
      <c r="O7" s="91">
        <f>'12月'!$L$8</f>
        <v>0</v>
      </c>
      <c r="P7" s="12">
        <f t="shared" si="0"/>
        <v>0</v>
      </c>
      <c r="R7" s="109"/>
      <c r="S7" s="91">
        <f t="shared" si="1"/>
        <v>0</v>
      </c>
      <c r="T7" s="91">
        <f t="shared" si="2"/>
        <v>0</v>
      </c>
      <c r="U7" s="111"/>
    </row>
    <row r="8" spans="1:21" x14ac:dyDescent="0.15">
      <c r="A8" s="142"/>
      <c r="B8" s="62" t="str">
        <f>設定!H5</f>
        <v>本部指定献金</v>
      </c>
      <c r="C8" s="63"/>
      <c r="D8" s="97">
        <f>'1月'!$L$9</f>
        <v>0</v>
      </c>
      <c r="E8" s="91">
        <f>'2月'!$L$9</f>
        <v>0</v>
      </c>
      <c r="F8" s="91">
        <f>'3月'!$L$9</f>
        <v>0</v>
      </c>
      <c r="G8" s="91">
        <f>'4月'!$L$9</f>
        <v>0</v>
      </c>
      <c r="H8" s="91">
        <f>'5月'!$L$9</f>
        <v>0</v>
      </c>
      <c r="I8" s="91">
        <f>'6月'!$L$9</f>
        <v>0</v>
      </c>
      <c r="J8" s="91">
        <f>'7月'!$L$9</f>
        <v>0</v>
      </c>
      <c r="K8" s="91">
        <f>'8月'!$L$9</f>
        <v>0</v>
      </c>
      <c r="L8" s="91">
        <f>'9月'!$L$9</f>
        <v>0</v>
      </c>
      <c r="M8" s="91">
        <f>'10月'!$L$9</f>
        <v>0</v>
      </c>
      <c r="N8" s="91">
        <f>'11月'!$L$9</f>
        <v>0</v>
      </c>
      <c r="O8" s="91">
        <f>'12月'!$L$9</f>
        <v>0</v>
      </c>
      <c r="P8" s="12">
        <f t="shared" si="0"/>
        <v>0</v>
      </c>
      <c r="R8" s="109"/>
      <c r="S8" s="91">
        <f t="shared" si="1"/>
        <v>0</v>
      </c>
      <c r="T8" s="91">
        <f t="shared" si="2"/>
        <v>0</v>
      </c>
      <c r="U8" s="111"/>
    </row>
    <row r="9" spans="1:21" x14ac:dyDescent="0.15">
      <c r="A9" s="142"/>
      <c r="B9" s="62" t="str">
        <f>設定!H6</f>
        <v>その他指定献金</v>
      </c>
      <c r="C9" s="63"/>
      <c r="D9" s="97">
        <f>'1月'!$L$10</f>
        <v>0</v>
      </c>
      <c r="E9" s="91">
        <f>'2月'!$L$10</f>
        <v>0</v>
      </c>
      <c r="F9" s="91">
        <f>'3月'!$L$10</f>
        <v>0</v>
      </c>
      <c r="G9" s="91">
        <f>'4月'!$L$10</f>
        <v>0</v>
      </c>
      <c r="H9" s="91">
        <f>'5月'!$L$10</f>
        <v>0</v>
      </c>
      <c r="I9" s="91">
        <f>'6月'!$L$10</f>
        <v>0</v>
      </c>
      <c r="J9" s="91">
        <f>'7月'!$L$10</f>
        <v>0</v>
      </c>
      <c r="K9" s="91">
        <f>'8月'!$L$10</f>
        <v>0</v>
      </c>
      <c r="L9" s="91">
        <f>'9月'!$L$10</f>
        <v>0</v>
      </c>
      <c r="M9" s="91">
        <f>'10月'!$L$10</f>
        <v>0</v>
      </c>
      <c r="N9" s="91">
        <f>'11月'!$L$10</f>
        <v>0</v>
      </c>
      <c r="O9" s="91">
        <f>'12月'!$L$10</f>
        <v>0</v>
      </c>
      <c r="P9" s="12">
        <f t="shared" si="0"/>
        <v>0</v>
      </c>
      <c r="R9" s="109"/>
      <c r="S9" s="91">
        <f t="shared" si="1"/>
        <v>0</v>
      </c>
      <c r="T9" s="91">
        <f t="shared" si="2"/>
        <v>0</v>
      </c>
      <c r="U9" s="111"/>
    </row>
    <row r="10" spans="1:21" x14ac:dyDescent="0.15">
      <c r="A10" s="142"/>
      <c r="B10" s="62"/>
      <c r="C10" s="63"/>
      <c r="D10" s="97">
        <f>'1月'!$L$11</f>
        <v>0</v>
      </c>
      <c r="E10" s="91">
        <f>'2月'!$L$11</f>
        <v>0</v>
      </c>
      <c r="F10" s="91">
        <f>'3月'!$L$11</f>
        <v>0</v>
      </c>
      <c r="G10" s="91">
        <f>'4月'!$L$11</f>
        <v>0</v>
      </c>
      <c r="H10" s="91">
        <f>'5月'!$L$11</f>
        <v>0</v>
      </c>
      <c r="I10" s="91">
        <f>'6月'!$L$11</f>
        <v>0</v>
      </c>
      <c r="J10" s="91">
        <f>'7月'!$L$11</f>
        <v>0</v>
      </c>
      <c r="K10" s="91">
        <f>'8月'!$L$11</f>
        <v>0</v>
      </c>
      <c r="L10" s="91">
        <f>'9月'!$L$11</f>
        <v>0</v>
      </c>
      <c r="M10" s="91">
        <f>'10月'!$L$11</f>
        <v>0</v>
      </c>
      <c r="N10" s="91">
        <f>'11月'!$L$11</f>
        <v>0</v>
      </c>
      <c r="O10" s="91">
        <f>'12月'!$L$11</f>
        <v>0</v>
      </c>
      <c r="P10" s="12">
        <f t="shared" si="0"/>
        <v>0</v>
      </c>
      <c r="R10" s="109"/>
      <c r="S10" s="91">
        <f t="shared" si="1"/>
        <v>0</v>
      </c>
      <c r="T10" s="91">
        <f t="shared" si="2"/>
        <v>0</v>
      </c>
      <c r="U10" s="111"/>
    </row>
    <row r="11" spans="1:21" x14ac:dyDescent="0.15">
      <c r="A11" s="142" t="s">
        <v>64</v>
      </c>
      <c r="B11" s="62" t="str">
        <f>設定!H7</f>
        <v>教会援助金</v>
      </c>
      <c r="C11" s="63"/>
      <c r="D11" s="97">
        <f>'1月'!$L$12</f>
        <v>0</v>
      </c>
      <c r="E11" s="91">
        <f>'2月'!$L$12</f>
        <v>0</v>
      </c>
      <c r="F11" s="91">
        <f>'3月'!$L$12</f>
        <v>0</v>
      </c>
      <c r="G11" s="91">
        <f>'4月'!$L$12</f>
        <v>0</v>
      </c>
      <c r="H11" s="91">
        <f>'5月'!$L$12</f>
        <v>0</v>
      </c>
      <c r="I11" s="91">
        <f>'6月'!$L$12</f>
        <v>0</v>
      </c>
      <c r="J11" s="91">
        <f>'7月'!$L$12</f>
        <v>0</v>
      </c>
      <c r="K11" s="91">
        <f>'8月'!$L$12</f>
        <v>0</v>
      </c>
      <c r="L11" s="91">
        <f>'9月'!$L$12</f>
        <v>0</v>
      </c>
      <c r="M11" s="91">
        <f>'10月'!$L$12</f>
        <v>0</v>
      </c>
      <c r="N11" s="91">
        <f>'11月'!$L$12</f>
        <v>0</v>
      </c>
      <c r="O11" s="91">
        <f>'12月'!$L$12</f>
        <v>0</v>
      </c>
      <c r="P11" s="12">
        <f t="shared" si="0"/>
        <v>0</v>
      </c>
      <c r="R11" s="109"/>
      <c r="S11" s="91">
        <f t="shared" si="1"/>
        <v>0</v>
      </c>
      <c r="T11" s="91">
        <f t="shared" si="2"/>
        <v>0</v>
      </c>
      <c r="U11" s="111"/>
    </row>
    <row r="12" spans="1:21" x14ac:dyDescent="0.15">
      <c r="A12" s="142"/>
      <c r="B12" s="62" t="str">
        <f>設定!H8</f>
        <v>雑収入</v>
      </c>
      <c r="C12" s="63"/>
      <c r="D12" s="97">
        <f>'1月'!$L$13</f>
        <v>0</v>
      </c>
      <c r="E12" s="91">
        <f>'2月'!$L$13</f>
        <v>0</v>
      </c>
      <c r="F12" s="91">
        <f>'3月'!$L$13</f>
        <v>0</v>
      </c>
      <c r="G12" s="91">
        <f>'4月'!$L$13</f>
        <v>0</v>
      </c>
      <c r="H12" s="91">
        <f>'5月'!$L$13</f>
        <v>0</v>
      </c>
      <c r="I12" s="91">
        <f>'6月'!$L$13</f>
        <v>0</v>
      </c>
      <c r="J12" s="91">
        <f>'7月'!$L$13</f>
        <v>0</v>
      </c>
      <c r="K12" s="91">
        <f>'8月'!$L$13</f>
        <v>0</v>
      </c>
      <c r="L12" s="91">
        <f>'9月'!$L$13</f>
        <v>0</v>
      </c>
      <c r="M12" s="91">
        <f>'10月'!$L$13</f>
        <v>0</v>
      </c>
      <c r="N12" s="91">
        <f>'11月'!$L$13</f>
        <v>0</v>
      </c>
      <c r="O12" s="91">
        <f>'12月'!$L$13</f>
        <v>0</v>
      </c>
      <c r="P12" s="12">
        <f t="shared" si="0"/>
        <v>0</v>
      </c>
      <c r="R12" s="109"/>
      <c r="S12" s="91">
        <f t="shared" si="1"/>
        <v>0</v>
      </c>
      <c r="T12" s="91">
        <f t="shared" si="2"/>
        <v>0</v>
      </c>
      <c r="U12" s="111"/>
    </row>
    <row r="13" spans="1:21" x14ac:dyDescent="0.15">
      <c r="A13" s="142"/>
      <c r="B13" s="62"/>
      <c r="C13" s="63"/>
      <c r="D13" s="97">
        <f>'1月'!$L$14</f>
        <v>0</v>
      </c>
      <c r="E13" s="91">
        <f>'2月'!$L$14</f>
        <v>0</v>
      </c>
      <c r="F13" s="91">
        <f>'3月'!$L$14</f>
        <v>0</v>
      </c>
      <c r="G13" s="91">
        <f>'4月'!$L$14</f>
        <v>0</v>
      </c>
      <c r="H13" s="91">
        <f>'5月'!$L$14</f>
        <v>0</v>
      </c>
      <c r="I13" s="91">
        <f>'6月'!$L$14</f>
        <v>0</v>
      </c>
      <c r="J13" s="91">
        <f>'7月'!$L$14</f>
        <v>0</v>
      </c>
      <c r="K13" s="91">
        <f>'8月'!$L$14</f>
        <v>0</v>
      </c>
      <c r="L13" s="91">
        <f>'9月'!$L$14</f>
        <v>0</v>
      </c>
      <c r="M13" s="91">
        <f>'10月'!$L$14</f>
        <v>0</v>
      </c>
      <c r="N13" s="91">
        <f>'11月'!$L$14</f>
        <v>0</v>
      </c>
      <c r="O13" s="91">
        <f>'12月'!$L$14</f>
        <v>0</v>
      </c>
      <c r="P13" s="12">
        <f t="shared" si="0"/>
        <v>0</v>
      </c>
      <c r="R13" s="109"/>
      <c r="S13" s="91">
        <f t="shared" si="1"/>
        <v>0</v>
      </c>
      <c r="T13" s="91">
        <f t="shared" si="2"/>
        <v>0</v>
      </c>
      <c r="U13" s="111"/>
    </row>
    <row r="14" spans="1:21" x14ac:dyDescent="0.15">
      <c r="A14" s="142" t="s">
        <v>15</v>
      </c>
      <c r="B14" s="62" t="str">
        <f>設定!H9</f>
        <v>借入金</v>
      </c>
      <c r="C14" s="63"/>
      <c r="D14" s="97">
        <f>'1月'!$L$15</f>
        <v>0</v>
      </c>
      <c r="E14" s="91">
        <f>'2月'!$L$15</f>
        <v>0</v>
      </c>
      <c r="F14" s="91">
        <f>'3月'!$L$15</f>
        <v>0</v>
      </c>
      <c r="G14" s="91">
        <f>'4月'!$L$15</f>
        <v>0</v>
      </c>
      <c r="H14" s="91">
        <f>'5月'!$L$15</f>
        <v>0</v>
      </c>
      <c r="I14" s="91">
        <f>'6月'!$L$15</f>
        <v>0</v>
      </c>
      <c r="J14" s="91">
        <f>'7月'!$L$15</f>
        <v>0</v>
      </c>
      <c r="K14" s="91">
        <f>'8月'!$L$15</f>
        <v>0</v>
      </c>
      <c r="L14" s="91">
        <f>'9月'!$L$15</f>
        <v>0</v>
      </c>
      <c r="M14" s="91">
        <f>'10月'!$L$15</f>
        <v>0</v>
      </c>
      <c r="N14" s="91">
        <f>'11月'!$L$15</f>
        <v>0</v>
      </c>
      <c r="O14" s="91">
        <f>'12月'!$L$15</f>
        <v>0</v>
      </c>
      <c r="P14" s="12">
        <f t="shared" si="0"/>
        <v>0</v>
      </c>
      <c r="R14" s="109"/>
      <c r="S14" s="91">
        <f t="shared" si="1"/>
        <v>0</v>
      </c>
      <c r="T14" s="91">
        <f t="shared" si="2"/>
        <v>0</v>
      </c>
      <c r="U14" s="111"/>
    </row>
    <row r="15" spans="1:21" x14ac:dyDescent="0.15">
      <c r="A15" s="142"/>
      <c r="B15" s="62"/>
      <c r="C15" s="63"/>
      <c r="D15" s="97">
        <f>'1月'!$L$16</f>
        <v>0</v>
      </c>
      <c r="E15" s="91">
        <f>'2月'!$L$16</f>
        <v>0</v>
      </c>
      <c r="F15" s="91">
        <f>'3月'!$L$16</f>
        <v>0</v>
      </c>
      <c r="G15" s="91">
        <f>'4月'!$L$16</f>
        <v>0</v>
      </c>
      <c r="H15" s="91">
        <f>'5月'!$L$16</f>
        <v>0</v>
      </c>
      <c r="I15" s="91">
        <f>'6月'!$L$16</f>
        <v>0</v>
      </c>
      <c r="J15" s="91">
        <f>'7月'!$L$16</f>
        <v>0</v>
      </c>
      <c r="K15" s="91">
        <f>'8月'!$L$16</f>
        <v>0</v>
      </c>
      <c r="L15" s="91">
        <f>'9月'!$L$16</f>
        <v>0</v>
      </c>
      <c r="M15" s="91">
        <f>'10月'!$L$16</f>
        <v>0</v>
      </c>
      <c r="N15" s="91">
        <f>'11月'!$L$16</f>
        <v>0</v>
      </c>
      <c r="O15" s="91">
        <f>'12月'!$L$16</f>
        <v>0</v>
      </c>
      <c r="P15" s="12">
        <f t="shared" si="0"/>
        <v>0</v>
      </c>
      <c r="R15" s="109"/>
      <c r="S15" s="91">
        <f t="shared" si="1"/>
        <v>0</v>
      </c>
      <c r="T15" s="91">
        <f t="shared" si="2"/>
        <v>0</v>
      </c>
      <c r="U15" s="111"/>
    </row>
    <row r="16" spans="1:21" ht="14.25" thickBot="1" x14ac:dyDescent="0.2">
      <c r="A16" s="136" t="s">
        <v>65</v>
      </c>
      <c r="B16" s="121"/>
      <c r="C16" s="119"/>
      <c r="D16" s="92">
        <f>SUM(D3:D15)</f>
        <v>0</v>
      </c>
      <c r="E16" s="92">
        <f t="shared" ref="E16:O16" si="3">SUM(E3:E15)</f>
        <v>0</v>
      </c>
      <c r="F16" s="92">
        <f t="shared" si="3"/>
        <v>0</v>
      </c>
      <c r="G16" s="92">
        <f t="shared" si="3"/>
        <v>0</v>
      </c>
      <c r="H16" s="92">
        <f t="shared" si="3"/>
        <v>0</v>
      </c>
      <c r="I16" s="92">
        <f t="shared" si="3"/>
        <v>0</v>
      </c>
      <c r="J16" s="92">
        <f t="shared" si="3"/>
        <v>0</v>
      </c>
      <c r="K16" s="92">
        <f t="shared" si="3"/>
        <v>0</v>
      </c>
      <c r="L16" s="92">
        <f t="shared" si="3"/>
        <v>0</v>
      </c>
      <c r="M16" s="92">
        <f t="shared" si="3"/>
        <v>0</v>
      </c>
      <c r="N16" s="92">
        <f t="shared" si="3"/>
        <v>0</v>
      </c>
      <c r="O16" s="92">
        <f t="shared" si="3"/>
        <v>0</v>
      </c>
      <c r="P16" s="15">
        <f t="shared" si="0"/>
        <v>0</v>
      </c>
      <c r="R16" s="110"/>
      <c r="S16" s="92">
        <f t="shared" si="1"/>
        <v>0</v>
      </c>
      <c r="T16" s="92">
        <f t="shared" si="2"/>
        <v>0</v>
      </c>
      <c r="U16" s="112"/>
    </row>
    <row r="17" spans="1:21" ht="14.25" thickBot="1" x14ac:dyDescent="0.2"/>
    <row r="18" spans="1:21" x14ac:dyDescent="0.15">
      <c r="A18" s="137" t="s">
        <v>62</v>
      </c>
      <c r="B18" s="138"/>
      <c r="C18" s="138"/>
      <c r="D18" s="138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9"/>
      <c r="R18" s="76" t="str">
        <f>A18</f>
        <v>支出</v>
      </c>
      <c r="S18" s="77"/>
      <c r="T18" s="77"/>
      <c r="U18" s="79"/>
    </row>
    <row r="19" spans="1:21" x14ac:dyDescent="0.15">
      <c r="A19" s="134" t="s">
        <v>55</v>
      </c>
      <c r="B19" s="139"/>
      <c r="C19" s="139"/>
      <c r="D19" s="94">
        <f>D2</f>
        <v>42370</v>
      </c>
      <c r="E19" s="94">
        <f t="shared" ref="E19:O19" si="4">E2</f>
        <v>42401</v>
      </c>
      <c r="F19" s="94">
        <f t="shared" si="4"/>
        <v>42430</v>
      </c>
      <c r="G19" s="94">
        <f t="shared" si="4"/>
        <v>42461</v>
      </c>
      <c r="H19" s="94">
        <f t="shared" si="4"/>
        <v>42491</v>
      </c>
      <c r="I19" s="94">
        <f t="shared" si="4"/>
        <v>42522</v>
      </c>
      <c r="J19" s="94">
        <f t="shared" si="4"/>
        <v>42552</v>
      </c>
      <c r="K19" s="94">
        <f t="shared" si="4"/>
        <v>42583</v>
      </c>
      <c r="L19" s="94">
        <f t="shared" si="4"/>
        <v>42614</v>
      </c>
      <c r="M19" s="94">
        <f t="shared" si="4"/>
        <v>42644</v>
      </c>
      <c r="N19" s="94">
        <f t="shared" si="4"/>
        <v>42675</v>
      </c>
      <c r="O19" s="94">
        <f t="shared" si="4"/>
        <v>42705</v>
      </c>
      <c r="P19" s="96" t="str">
        <f>P2</f>
        <v>年間</v>
      </c>
      <c r="R19" s="102" t="str">
        <f>R2</f>
        <v>今年度予算</v>
      </c>
      <c r="S19" s="93" t="str">
        <f t="shared" ref="S19:U19" si="5">S2</f>
        <v>今年度決算</v>
      </c>
      <c r="T19" s="93" t="str">
        <f t="shared" si="5"/>
        <v>次年度予算</v>
      </c>
      <c r="U19" s="106" t="str">
        <f t="shared" si="5"/>
        <v>増減の割合（％）</v>
      </c>
    </row>
    <row r="20" spans="1:21" x14ac:dyDescent="0.15">
      <c r="A20" s="115" t="s">
        <v>67</v>
      </c>
      <c r="B20" s="1" t="str">
        <f>設定!H10</f>
        <v>給与費</v>
      </c>
      <c r="C20" s="1"/>
      <c r="D20" s="91">
        <f>'1月'!$Q$4</f>
        <v>0</v>
      </c>
      <c r="E20" s="91">
        <f>'2月'!$Q$4</f>
        <v>0</v>
      </c>
      <c r="F20" s="91">
        <f>'3月'!$Q$4</f>
        <v>0</v>
      </c>
      <c r="G20" s="91">
        <f>'4月'!$Q$4</f>
        <v>0</v>
      </c>
      <c r="H20" s="91">
        <f>'5月'!$Q$4</f>
        <v>0</v>
      </c>
      <c r="I20" s="91">
        <f>'6月'!$Q$4</f>
        <v>0</v>
      </c>
      <c r="J20" s="91">
        <f>'7月'!$Q$4</f>
        <v>0</v>
      </c>
      <c r="K20" s="91">
        <f>'8月'!$Q$4</f>
        <v>0</v>
      </c>
      <c r="L20" s="91">
        <f>'9月'!$Q$4</f>
        <v>0</v>
      </c>
      <c r="M20" s="91">
        <f>'10月'!$Q$4</f>
        <v>0</v>
      </c>
      <c r="N20" s="91">
        <f>'11月'!$Q$4</f>
        <v>0</v>
      </c>
      <c r="O20" s="91">
        <f>'12月'!$Q$4</f>
        <v>0</v>
      </c>
      <c r="P20" s="12">
        <f>SUM(D20:O20)</f>
        <v>0</v>
      </c>
      <c r="R20" s="109"/>
      <c r="S20" s="91">
        <f>P20</f>
        <v>0</v>
      </c>
      <c r="T20" s="91">
        <f t="shared" ref="T20:T53" si="6">SUM(S20,U20)</f>
        <v>0</v>
      </c>
      <c r="U20" s="111"/>
    </row>
    <row r="21" spans="1:21" x14ac:dyDescent="0.15">
      <c r="A21" s="115"/>
      <c r="B21" s="1" t="str">
        <f>設定!H11</f>
        <v>その他謝儀</v>
      </c>
      <c r="C21" s="1"/>
      <c r="D21" s="91">
        <f>'1月'!$Q$5</f>
        <v>0</v>
      </c>
      <c r="E21" s="91">
        <f>'2月'!$Q$5</f>
        <v>0</v>
      </c>
      <c r="F21" s="91">
        <f>'3月'!$Q$5</f>
        <v>0</v>
      </c>
      <c r="G21" s="91">
        <f>'4月'!$Q$5</f>
        <v>0</v>
      </c>
      <c r="H21" s="91">
        <f>'5月'!$Q$5</f>
        <v>0</v>
      </c>
      <c r="I21" s="91">
        <f>'6月'!$Q$5</f>
        <v>0</v>
      </c>
      <c r="J21" s="91">
        <f>'7月'!$Q$5</f>
        <v>0</v>
      </c>
      <c r="K21" s="91">
        <f>'8月'!$Q$5</f>
        <v>0</v>
      </c>
      <c r="L21" s="91">
        <f>'9月'!$Q$5</f>
        <v>0</v>
      </c>
      <c r="M21" s="91">
        <f>'10月'!$Q$5</f>
        <v>0</v>
      </c>
      <c r="N21" s="91">
        <f>'11月'!$Q$5</f>
        <v>0</v>
      </c>
      <c r="O21" s="91">
        <f>'12月'!$Q$5</f>
        <v>0</v>
      </c>
      <c r="P21" s="12">
        <f t="shared" ref="P21:P53" si="7">SUM(D21:O21)</f>
        <v>0</v>
      </c>
      <c r="R21" s="109"/>
      <c r="S21" s="91">
        <f t="shared" ref="S21:S53" si="8">P21</f>
        <v>0</v>
      </c>
      <c r="T21" s="91">
        <f t="shared" si="6"/>
        <v>0</v>
      </c>
      <c r="U21" s="111"/>
    </row>
    <row r="22" spans="1:21" x14ac:dyDescent="0.15">
      <c r="A22" s="115"/>
      <c r="B22" s="1" t="str">
        <f>設定!H12</f>
        <v>社会保険料</v>
      </c>
      <c r="C22" s="1"/>
      <c r="D22" s="91">
        <f>'1月'!$Q$6</f>
        <v>0</v>
      </c>
      <c r="E22" s="91">
        <f>'2月'!$Q$6</f>
        <v>0</v>
      </c>
      <c r="F22" s="91">
        <f>'3月'!$Q$6</f>
        <v>0</v>
      </c>
      <c r="G22" s="91">
        <f>'4月'!$Q$6</f>
        <v>0</v>
      </c>
      <c r="H22" s="91">
        <f>'5月'!$Q$6</f>
        <v>0</v>
      </c>
      <c r="I22" s="91">
        <f>'6月'!$Q$6</f>
        <v>0</v>
      </c>
      <c r="J22" s="91">
        <f>'7月'!$Q$6</f>
        <v>0</v>
      </c>
      <c r="K22" s="91">
        <f>'8月'!$Q$6</f>
        <v>0</v>
      </c>
      <c r="L22" s="91">
        <f>'9月'!$Q$6</f>
        <v>0</v>
      </c>
      <c r="M22" s="91">
        <f>'10月'!$Q$6</f>
        <v>0</v>
      </c>
      <c r="N22" s="91">
        <f>'11月'!$Q$6</f>
        <v>0</v>
      </c>
      <c r="O22" s="91">
        <f>'12月'!$Q$6</f>
        <v>0</v>
      </c>
      <c r="P22" s="12">
        <f t="shared" si="7"/>
        <v>0</v>
      </c>
      <c r="R22" s="109"/>
      <c r="S22" s="91">
        <f t="shared" si="8"/>
        <v>0</v>
      </c>
      <c r="T22" s="91">
        <f t="shared" si="6"/>
        <v>0</v>
      </c>
      <c r="U22" s="111"/>
    </row>
    <row r="23" spans="1:21" x14ac:dyDescent="0.15">
      <c r="A23" s="115" t="s">
        <v>68</v>
      </c>
      <c r="B23" s="1" t="str">
        <f>設定!H13</f>
        <v>特別集会費</v>
      </c>
      <c r="C23" s="1"/>
      <c r="D23" s="91">
        <f>'1月'!$Q$7</f>
        <v>0</v>
      </c>
      <c r="E23" s="91">
        <f>'2月'!$Q$7</f>
        <v>0</v>
      </c>
      <c r="F23" s="91">
        <f>'3月'!$Q$7</f>
        <v>0</v>
      </c>
      <c r="G23" s="91">
        <f>'4月'!$Q$7</f>
        <v>0</v>
      </c>
      <c r="H23" s="91">
        <f>'5月'!$Q$7</f>
        <v>0</v>
      </c>
      <c r="I23" s="91">
        <f>'6月'!$Q$7</f>
        <v>0</v>
      </c>
      <c r="J23" s="91">
        <f>'7月'!$Q$7</f>
        <v>0</v>
      </c>
      <c r="K23" s="91">
        <f>'8月'!$Q$7</f>
        <v>0</v>
      </c>
      <c r="L23" s="91">
        <f>'9月'!$Q$7</f>
        <v>0</v>
      </c>
      <c r="M23" s="91">
        <f>'10月'!$Q$7</f>
        <v>0</v>
      </c>
      <c r="N23" s="91">
        <f>'11月'!$Q$7</f>
        <v>0</v>
      </c>
      <c r="O23" s="91">
        <f>'12月'!$Q$7</f>
        <v>0</v>
      </c>
      <c r="P23" s="12">
        <f t="shared" si="7"/>
        <v>0</v>
      </c>
      <c r="R23" s="109"/>
      <c r="S23" s="91">
        <f t="shared" si="8"/>
        <v>0</v>
      </c>
      <c r="T23" s="91">
        <f t="shared" si="6"/>
        <v>0</v>
      </c>
      <c r="U23" s="111"/>
    </row>
    <row r="24" spans="1:21" x14ac:dyDescent="0.15">
      <c r="A24" s="115"/>
      <c r="B24" s="1" t="str">
        <f>設定!H14</f>
        <v>伝道教化費</v>
      </c>
      <c r="C24" s="1"/>
      <c r="D24" s="91">
        <f>'1月'!$Q$8</f>
        <v>0</v>
      </c>
      <c r="E24" s="91">
        <f>'2月'!$Q$8</f>
        <v>0</v>
      </c>
      <c r="F24" s="91">
        <f>'3月'!$Q$8</f>
        <v>0</v>
      </c>
      <c r="G24" s="91">
        <f>'4月'!$Q$8</f>
        <v>0</v>
      </c>
      <c r="H24" s="91">
        <f>'5月'!$Q$8</f>
        <v>0</v>
      </c>
      <c r="I24" s="91">
        <f>'6月'!$Q$8</f>
        <v>0</v>
      </c>
      <c r="J24" s="91">
        <f>'7月'!$Q$8</f>
        <v>0</v>
      </c>
      <c r="K24" s="91">
        <f>'8月'!$Q$8</f>
        <v>0</v>
      </c>
      <c r="L24" s="91">
        <f>'9月'!$Q$8</f>
        <v>0</v>
      </c>
      <c r="M24" s="91">
        <f>'10月'!$Q$8</f>
        <v>0</v>
      </c>
      <c r="N24" s="91">
        <f>'11月'!$Q$8</f>
        <v>0</v>
      </c>
      <c r="O24" s="91">
        <f>'12月'!$Q$8</f>
        <v>0</v>
      </c>
      <c r="P24" s="12">
        <f t="shared" si="7"/>
        <v>0</v>
      </c>
      <c r="R24" s="109"/>
      <c r="S24" s="91">
        <f t="shared" si="8"/>
        <v>0</v>
      </c>
      <c r="T24" s="91">
        <f t="shared" si="6"/>
        <v>0</v>
      </c>
      <c r="U24" s="111"/>
    </row>
    <row r="25" spans="1:21" x14ac:dyDescent="0.15">
      <c r="A25" s="115"/>
      <c r="B25" s="1" t="str">
        <f>設定!H15</f>
        <v>礼典集会費</v>
      </c>
      <c r="C25" s="1"/>
      <c r="D25" s="91">
        <f>'1月'!$Q$9</f>
        <v>0</v>
      </c>
      <c r="E25" s="91">
        <f>'2月'!$Q$9</f>
        <v>0</v>
      </c>
      <c r="F25" s="91">
        <f>'3月'!$Q$9</f>
        <v>0</v>
      </c>
      <c r="G25" s="91">
        <f>'4月'!$Q$9</f>
        <v>0</v>
      </c>
      <c r="H25" s="91">
        <f>'5月'!$Q$9</f>
        <v>0</v>
      </c>
      <c r="I25" s="91">
        <f>'6月'!$Q$9</f>
        <v>0</v>
      </c>
      <c r="J25" s="91">
        <f>'7月'!$Q$9</f>
        <v>0</v>
      </c>
      <c r="K25" s="91">
        <f>'8月'!$Q$9</f>
        <v>0</v>
      </c>
      <c r="L25" s="91">
        <f>'9月'!$Q$9</f>
        <v>0</v>
      </c>
      <c r="M25" s="91">
        <f>'10月'!$Q$9</f>
        <v>0</v>
      </c>
      <c r="N25" s="91">
        <f>'11月'!$Q$9</f>
        <v>0</v>
      </c>
      <c r="O25" s="91">
        <f>'12月'!$Q$9</f>
        <v>0</v>
      </c>
      <c r="P25" s="12">
        <f t="shared" si="7"/>
        <v>0</v>
      </c>
      <c r="R25" s="109"/>
      <c r="S25" s="91">
        <f t="shared" si="8"/>
        <v>0</v>
      </c>
      <c r="T25" s="91">
        <f t="shared" si="6"/>
        <v>0</v>
      </c>
      <c r="U25" s="111"/>
    </row>
    <row r="26" spans="1:21" x14ac:dyDescent="0.15">
      <c r="A26" s="115"/>
      <c r="B26" s="1" t="str">
        <f>設定!H16</f>
        <v>牧会活動費</v>
      </c>
      <c r="C26" s="1"/>
      <c r="D26" s="91">
        <f>'1月'!$Q$10</f>
        <v>0</v>
      </c>
      <c r="E26" s="91">
        <f>'2月'!$Q$10</f>
        <v>0</v>
      </c>
      <c r="F26" s="91">
        <f>'3月'!$Q$10</f>
        <v>0</v>
      </c>
      <c r="G26" s="91">
        <f>'4月'!$Q$10</f>
        <v>0</v>
      </c>
      <c r="H26" s="91">
        <f>'5月'!$Q$10</f>
        <v>0</v>
      </c>
      <c r="I26" s="91">
        <f>'6月'!$Q$10</f>
        <v>0</v>
      </c>
      <c r="J26" s="91">
        <f>'7月'!$Q$10</f>
        <v>0</v>
      </c>
      <c r="K26" s="91">
        <f>'8月'!$Q$10</f>
        <v>0</v>
      </c>
      <c r="L26" s="91">
        <f>'9月'!$Q$10</f>
        <v>0</v>
      </c>
      <c r="M26" s="91">
        <f>'10月'!$Q$10</f>
        <v>0</v>
      </c>
      <c r="N26" s="91">
        <f>'11月'!$Q$10</f>
        <v>0</v>
      </c>
      <c r="O26" s="91">
        <f>'12月'!$Q$10</f>
        <v>0</v>
      </c>
      <c r="P26" s="12">
        <f t="shared" si="7"/>
        <v>0</v>
      </c>
      <c r="R26" s="109"/>
      <c r="S26" s="91">
        <f t="shared" si="8"/>
        <v>0</v>
      </c>
      <c r="T26" s="91">
        <f t="shared" si="6"/>
        <v>0</v>
      </c>
      <c r="U26" s="111"/>
    </row>
    <row r="27" spans="1:21" x14ac:dyDescent="0.15">
      <c r="A27" s="115"/>
      <c r="B27" s="1" t="str">
        <f>設定!H17</f>
        <v>教会学校費</v>
      </c>
      <c r="C27" s="1"/>
      <c r="D27" s="91">
        <f>'1月'!$Q$11</f>
        <v>0</v>
      </c>
      <c r="E27" s="91">
        <f>'2月'!$Q$11</f>
        <v>0</v>
      </c>
      <c r="F27" s="91">
        <f>'3月'!$Q$11</f>
        <v>0</v>
      </c>
      <c r="G27" s="91">
        <f>'4月'!$Q$11</f>
        <v>0</v>
      </c>
      <c r="H27" s="91">
        <f>'5月'!$Q$11</f>
        <v>0</v>
      </c>
      <c r="I27" s="91">
        <f>'6月'!$Q$11</f>
        <v>0</v>
      </c>
      <c r="J27" s="91">
        <f>'7月'!$Q$11</f>
        <v>0</v>
      </c>
      <c r="K27" s="91">
        <f>'8月'!$Q$11</f>
        <v>0</v>
      </c>
      <c r="L27" s="91">
        <f>'9月'!$Q$11</f>
        <v>0</v>
      </c>
      <c r="M27" s="91">
        <f>'10月'!$Q$11</f>
        <v>0</v>
      </c>
      <c r="N27" s="91">
        <f>'11月'!$Q$11</f>
        <v>0</v>
      </c>
      <c r="O27" s="91">
        <f>'12月'!$Q$11</f>
        <v>0</v>
      </c>
      <c r="P27" s="12">
        <f t="shared" si="7"/>
        <v>0</v>
      </c>
      <c r="R27" s="109"/>
      <c r="S27" s="91">
        <f t="shared" si="8"/>
        <v>0</v>
      </c>
      <c r="T27" s="91">
        <f t="shared" si="6"/>
        <v>0</v>
      </c>
      <c r="U27" s="111"/>
    </row>
    <row r="28" spans="1:21" x14ac:dyDescent="0.15">
      <c r="A28" s="115"/>
      <c r="B28" s="1" t="str">
        <f>設定!H18</f>
        <v>図書研修費</v>
      </c>
      <c r="C28" s="1"/>
      <c r="D28" s="91">
        <f>'1月'!$Q$12</f>
        <v>0</v>
      </c>
      <c r="E28" s="91">
        <f>'2月'!$Q$12</f>
        <v>0</v>
      </c>
      <c r="F28" s="91">
        <f>'3月'!$Q$12</f>
        <v>0</v>
      </c>
      <c r="G28" s="91">
        <f>'4月'!$Q$12</f>
        <v>0</v>
      </c>
      <c r="H28" s="91">
        <f>'5月'!$Q$12</f>
        <v>0</v>
      </c>
      <c r="I28" s="91">
        <f>'6月'!$Q$12</f>
        <v>0</v>
      </c>
      <c r="J28" s="91">
        <f>'7月'!$Q$12</f>
        <v>0</v>
      </c>
      <c r="K28" s="91">
        <f>'8月'!$Q$12</f>
        <v>0</v>
      </c>
      <c r="L28" s="91">
        <f>'9月'!$Q$12</f>
        <v>0</v>
      </c>
      <c r="M28" s="91">
        <f>'10月'!$Q$12</f>
        <v>0</v>
      </c>
      <c r="N28" s="91">
        <f>'11月'!$Q$12</f>
        <v>0</v>
      </c>
      <c r="O28" s="91">
        <f>'12月'!$Q$12</f>
        <v>0</v>
      </c>
      <c r="P28" s="12">
        <f t="shared" si="7"/>
        <v>0</v>
      </c>
      <c r="R28" s="109"/>
      <c r="S28" s="91">
        <f t="shared" si="8"/>
        <v>0</v>
      </c>
      <c r="T28" s="91">
        <f t="shared" si="6"/>
        <v>0</v>
      </c>
      <c r="U28" s="111"/>
    </row>
    <row r="29" spans="1:21" x14ac:dyDescent="0.15">
      <c r="A29" s="115"/>
      <c r="B29" s="1" t="str">
        <f>設定!H19</f>
        <v>交通費</v>
      </c>
      <c r="C29" s="1"/>
      <c r="D29" s="91">
        <f>'1月'!$Q$13</f>
        <v>0</v>
      </c>
      <c r="E29" s="91">
        <f>'2月'!$Q$13</f>
        <v>0</v>
      </c>
      <c r="F29" s="91">
        <f>'3月'!$Q$13</f>
        <v>0</v>
      </c>
      <c r="G29" s="91">
        <f>'4月'!$Q$13</f>
        <v>0</v>
      </c>
      <c r="H29" s="91">
        <f>'5月'!$Q$13</f>
        <v>0</v>
      </c>
      <c r="I29" s="91">
        <f>'6月'!$Q$13</f>
        <v>0</v>
      </c>
      <c r="J29" s="91">
        <f>'7月'!$Q$13</f>
        <v>0</v>
      </c>
      <c r="K29" s="91">
        <f>'8月'!$Q$13</f>
        <v>0</v>
      </c>
      <c r="L29" s="91">
        <f>'9月'!$Q$13</f>
        <v>0</v>
      </c>
      <c r="M29" s="91">
        <f>'10月'!$Q$13</f>
        <v>0</v>
      </c>
      <c r="N29" s="91">
        <f>'11月'!$Q$13</f>
        <v>0</v>
      </c>
      <c r="O29" s="91">
        <f>'12月'!$Q$13</f>
        <v>0</v>
      </c>
      <c r="P29" s="12">
        <f t="shared" si="7"/>
        <v>0</v>
      </c>
      <c r="R29" s="109"/>
      <c r="S29" s="91">
        <f t="shared" si="8"/>
        <v>0</v>
      </c>
      <c r="T29" s="91">
        <f t="shared" si="6"/>
        <v>0</v>
      </c>
      <c r="U29" s="111"/>
    </row>
    <row r="30" spans="1:21" x14ac:dyDescent="0.15">
      <c r="A30" s="115"/>
      <c r="B30" s="1" t="str">
        <f>設定!H20</f>
        <v>通信費</v>
      </c>
      <c r="C30" s="1"/>
      <c r="D30" s="91">
        <f>'1月'!$Q$14</f>
        <v>0</v>
      </c>
      <c r="E30" s="91">
        <f>'2月'!$Q$14</f>
        <v>0</v>
      </c>
      <c r="F30" s="91">
        <f>'3月'!$Q$14</f>
        <v>0</v>
      </c>
      <c r="G30" s="91">
        <f>'4月'!$Q$14</f>
        <v>0</v>
      </c>
      <c r="H30" s="91">
        <f>'5月'!$Q$14</f>
        <v>0</v>
      </c>
      <c r="I30" s="91">
        <f>'6月'!$Q$14</f>
        <v>0</v>
      </c>
      <c r="J30" s="91">
        <f>'7月'!$Q$14</f>
        <v>0</v>
      </c>
      <c r="K30" s="91">
        <f>'8月'!$Q$14</f>
        <v>0</v>
      </c>
      <c r="L30" s="91">
        <f>'9月'!$Q$14</f>
        <v>0</v>
      </c>
      <c r="M30" s="91">
        <f>'10月'!$Q$14</f>
        <v>0</v>
      </c>
      <c r="N30" s="91">
        <f>'11月'!$Q$14</f>
        <v>0</v>
      </c>
      <c r="O30" s="91">
        <f>'12月'!$Q$14</f>
        <v>0</v>
      </c>
      <c r="P30" s="12">
        <f t="shared" si="7"/>
        <v>0</v>
      </c>
      <c r="R30" s="109"/>
      <c r="S30" s="91">
        <f t="shared" si="8"/>
        <v>0</v>
      </c>
      <c r="T30" s="91">
        <f t="shared" si="6"/>
        <v>0</v>
      </c>
      <c r="U30" s="111"/>
    </row>
    <row r="31" spans="1:21" x14ac:dyDescent="0.15">
      <c r="A31" s="115" t="s">
        <v>69</v>
      </c>
      <c r="B31" s="129" t="s">
        <v>66</v>
      </c>
      <c r="C31" s="1" t="str">
        <f>設定!H21</f>
        <v>本部什一献金</v>
      </c>
      <c r="D31" s="91">
        <f>'1月'!$Q$15</f>
        <v>0</v>
      </c>
      <c r="E31" s="91">
        <f>'2月'!$Q$15</f>
        <v>0</v>
      </c>
      <c r="F31" s="91">
        <f>'3月'!$Q$15</f>
        <v>0</v>
      </c>
      <c r="G31" s="91">
        <f>'4月'!$Q$15</f>
        <v>0</v>
      </c>
      <c r="H31" s="91">
        <f>'5月'!$Q$15</f>
        <v>0</v>
      </c>
      <c r="I31" s="91">
        <f>'6月'!$Q$15</f>
        <v>0</v>
      </c>
      <c r="J31" s="91">
        <f>'7月'!$Q$15</f>
        <v>0</v>
      </c>
      <c r="K31" s="91">
        <f>'8月'!$Q$15</f>
        <v>0</v>
      </c>
      <c r="L31" s="91">
        <f>'9月'!$Q$15</f>
        <v>0</v>
      </c>
      <c r="M31" s="91">
        <f>'10月'!$Q$15</f>
        <v>0</v>
      </c>
      <c r="N31" s="91">
        <f>'11月'!$Q$15</f>
        <v>0</v>
      </c>
      <c r="O31" s="91">
        <f>'12月'!$Q$15</f>
        <v>0</v>
      </c>
      <c r="P31" s="12">
        <f t="shared" si="7"/>
        <v>0</v>
      </c>
      <c r="R31" s="109"/>
      <c r="S31" s="91">
        <f t="shared" si="8"/>
        <v>0</v>
      </c>
      <c r="T31" s="91">
        <f t="shared" si="6"/>
        <v>0</v>
      </c>
      <c r="U31" s="111"/>
    </row>
    <row r="32" spans="1:21" x14ac:dyDescent="0.15">
      <c r="A32" s="115"/>
      <c r="B32" s="129"/>
      <c r="C32" s="1" t="str">
        <f>設定!H22</f>
        <v>厚生福祉献金</v>
      </c>
      <c r="D32" s="91">
        <f>'1月'!$Q$16</f>
        <v>0</v>
      </c>
      <c r="E32" s="91">
        <f>'2月'!$Q$16</f>
        <v>0</v>
      </c>
      <c r="F32" s="91">
        <f>'3月'!$Q$16</f>
        <v>0</v>
      </c>
      <c r="G32" s="91">
        <f>'4月'!$Q$16</f>
        <v>0</v>
      </c>
      <c r="H32" s="91">
        <f>'5月'!$Q$16</f>
        <v>0</v>
      </c>
      <c r="I32" s="91">
        <f>'6月'!$Q$16</f>
        <v>0</v>
      </c>
      <c r="J32" s="91">
        <f>'7月'!$Q$16</f>
        <v>0</v>
      </c>
      <c r="K32" s="91">
        <f>'8月'!$Q$16</f>
        <v>0</v>
      </c>
      <c r="L32" s="91">
        <f>'9月'!$Q$16</f>
        <v>0</v>
      </c>
      <c r="M32" s="91">
        <f>'10月'!$Q$16</f>
        <v>0</v>
      </c>
      <c r="N32" s="91">
        <f>'11月'!$Q$16</f>
        <v>0</v>
      </c>
      <c r="O32" s="91">
        <f>'12月'!$Q$16</f>
        <v>0</v>
      </c>
      <c r="P32" s="12">
        <f t="shared" si="7"/>
        <v>0</v>
      </c>
      <c r="R32" s="109"/>
      <c r="S32" s="91">
        <f t="shared" si="8"/>
        <v>0</v>
      </c>
      <c r="T32" s="91">
        <f t="shared" si="6"/>
        <v>0</v>
      </c>
      <c r="U32" s="111"/>
    </row>
    <row r="33" spans="1:21" x14ac:dyDescent="0.15">
      <c r="A33" s="115"/>
      <c r="B33" s="129"/>
      <c r="C33" s="1" t="str">
        <f>設定!H23</f>
        <v>退職積立献金</v>
      </c>
      <c r="D33" s="91">
        <f>'1月'!$Q$17</f>
        <v>0</v>
      </c>
      <c r="E33" s="91">
        <f>'2月'!$Q$17</f>
        <v>0</v>
      </c>
      <c r="F33" s="91">
        <f>'3月'!$Q$17</f>
        <v>0</v>
      </c>
      <c r="G33" s="91">
        <f>'4月'!$Q$17</f>
        <v>0</v>
      </c>
      <c r="H33" s="91">
        <f>'5月'!$Q$17</f>
        <v>0</v>
      </c>
      <c r="I33" s="91">
        <f>'6月'!$Q$17</f>
        <v>0</v>
      </c>
      <c r="J33" s="91">
        <f>'7月'!$Q$17</f>
        <v>0</v>
      </c>
      <c r="K33" s="91">
        <f>'8月'!$Q$17</f>
        <v>0</v>
      </c>
      <c r="L33" s="91">
        <f>'9月'!$Q$17</f>
        <v>0</v>
      </c>
      <c r="M33" s="91">
        <f>'10月'!$Q$17</f>
        <v>0</v>
      </c>
      <c r="N33" s="91">
        <f>'11月'!$Q$17</f>
        <v>0</v>
      </c>
      <c r="O33" s="91">
        <f>'12月'!$Q$17</f>
        <v>0</v>
      </c>
      <c r="P33" s="12">
        <f t="shared" si="7"/>
        <v>0</v>
      </c>
      <c r="R33" s="109"/>
      <c r="S33" s="91">
        <f t="shared" si="8"/>
        <v>0</v>
      </c>
      <c r="T33" s="91">
        <f t="shared" si="6"/>
        <v>0</v>
      </c>
      <c r="U33" s="111"/>
    </row>
    <row r="34" spans="1:21" x14ac:dyDescent="0.15">
      <c r="A34" s="115"/>
      <c r="B34" s="129"/>
      <c r="C34" s="1" t="str">
        <f>設定!H24</f>
        <v>海外宣教献金</v>
      </c>
      <c r="D34" s="91">
        <f>'1月'!$Q$18</f>
        <v>0</v>
      </c>
      <c r="E34" s="91">
        <f>'2月'!$Q$18</f>
        <v>0</v>
      </c>
      <c r="F34" s="91">
        <f>'3月'!$Q$18</f>
        <v>0</v>
      </c>
      <c r="G34" s="91">
        <f>'4月'!$Q$18</f>
        <v>0</v>
      </c>
      <c r="H34" s="91">
        <f>'5月'!$Q$18</f>
        <v>0</v>
      </c>
      <c r="I34" s="91">
        <f>'6月'!$Q$18</f>
        <v>0</v>
      </c>
      <c r="J34" s="91">
        <f>'7月'!$Q$18</f>
        <v>0</v>
      </c>
      <c r="K34" s="91">
        <f>'8月'!$Q$18</f>
        <v>0</v>
      </c>
      <c r="L34" s="91">
        <f>'9月'!$Q$18</f>
        <v>0</v>
      </c>
      <c r="M34" s="91">
        <f>'10月'!$Q$18</f>
        <v>0</v>
      </c>
      <c r="N34" s="91">
        <f>'11月'!$Q$18</f>
        <v>0</v>
      </c>
      <c r="O34" s="91">
        <f>'12月'!$Q$18</f>
        <v>0</v>
      </c>
      <c r="P34" s="12">
        <f t="shared" si="7"/>
        <v>0</v>
      </c>
      <c r="R34" s="109"/>
      <c r="S34" s="91">
        <f t="shared" si="8"/>
        <v>0</v>
      </c>
      <c r="T34" s="91">
        <f t="shared" si="6"/>
        <v>0</v>
      </c>
      <c r="U34" s="111"/>
    </row>
    <row r="35" spans="1:21" x14ac:dyDescent="0.15">
      <c r="A35" s="115"/>
      <c r="B35" s="129"/>
      <c r="C35" s="1" t="str">
        <f>設定!H25</f>
        <v>国内宣教献金</v>
      </c>
      <c r="D35" s="91">
        <f>'1月'!$Q$19</f>
        <v>0</v>
      </c>
      <c r="E35" s="91">
        <f>'2月'!$Q$19</f>
        <v>0</v>
      </c>
      <c r="F35" s="91">
        <f>'3月'!$Q$19</f>
        <v>0</v>
      </c>
      <c r="G35" s="91">
        <f>'4月'!$Q$19</f>
        <v>0</v>
      </c>
      <c r="H35" s="91">
        <f>'5月'!$Q$19</f>
        <v>0</v>
      </c>
      <c r="I35" s="91">
        <f>'6月'!$Q$19</f>
        <v>0</v>
      </c>
      <c r="J35" s="91">
        <f>'7月'!$Q$19</f>
        <v>0</v>
      </c>
      <c r="K35" s="91">
        <f>'8月'!$Q$19</f>
        <v>0</v>
      </c>
      <c r="L35" s="91">
        <f>'9月'!$Q$19</f>
        <v>0</v>
      </c>
      <c r="M35" s="91">
        <f>'10月'!$Q$19</f>
        <v>0</v>
      </c>
      <c r="N35" s="91">
        <f>'11月'!$Q$19</f>
        <v>0</v>
      </c>
      <c r="O35" s="91">
        <f>'12月'!$Q$19</f>
        <v>0</v>
      </c>
      <c r="P35" s="12">
        <f t="shared" si="7"/>
        <v>0</v>
      </c>
      <c r="R35" s="109"/>
      <c r="S35" s="91">
        <f t="shared" si="8"/>
        <v>0</v>
      </c>
      <c r="T35" s="91">
        <f t="shared" si="6"/>
        <v>0</v>
      </c>
      <c r="U35" s="111"/>
    </row>
    <row r="36" spans="1:21" x14ac:dyDescent="0.15">
      <c r="A36" s="115"/>
      <c r="B36" s="129"/>
      <c r="C36" s="1" t="str">
        <f>設定!H26</f>
        <v>本部その他献金</v>
      </c>
      <c r="D36" s="91">
        <f>'1月'!$Q$20</f>
        <v>0</v>
      </c>
      <c r="E36" s="91">
        <f>'2月'!$Q$20</f>
        <v>0</v>
      </c>
      <c r="F36" s="91">
        <f>'3月'!$Q$20</f>
        <v>0</v>
      </c>
      <c r="G36" s="91">
        <f>'4月'!$Q$20</f>
        <v>0</v>
      </c>
      <c r="H36" s="91">
        <f>'5月'!$Q$20</f>
        <v>0</v>
      </c>
      <c r="I36" s="91">
        <f>'6月'!$Q$20</f>
        <v>0</v>
      </c>
      <c r="J36" s="91">
        <f>'7月'!$Q$20</f>
        <v>0</v>
      </c>
      <c r="K36" s="91">
        <f>'8月'!$Q$20</f>
        <v>0</v>
      </c>
      <c r="L36" s="91">
        <f>'9月'!$Q$20</f>
        <v>0</v>
      </c>
      <c r="M36" s="91">
        <f>'10月'!$Q$20</f>
        <v>0</v>
      </c>
      <c r="N36" s="91">
        <f>'11月'!$Q$20</f>
        <v>0</v>
      </c>
      <c r="O36" s="91">
        <f>'12月'!$Q$20</f>
        <v>0</v>
      </c>
      <c r="P36" s="12">
        <f t="shared" si="7"/>
        <v>0</v>
      </c>
      <c r="R36" s="109"/>
      <c r="S36" s="91">
        <f t="shared" si="8"/>
        <v>0</v>
      </c>
      <c r="T36" s="91">
        <f t="shared" si="6"/>
        <v>0</v>
      </c>
      <c r="U36" s="111"/>
    </row>
    <row r="37" spans="1:21" x14ac:dyDescent="0.15">
      <c r="A37" s="115"/>
      <c r="B37" s="1" t="str">
        <f>設定!H27</f>
        <v>その他協力献金</v>
      </c>
      <c r="C37" s="1"/>
      <c r="D37" s="91">
        <f>'1月'!$Q$21</f>
        <v>0</v>
      </c>
      <c r="E37" s="91">
        <f>'2月'!$Q$21</f>
        <v>0</v>
      </c>
      <c r="F37" s="91">
        <f>'3月'!$Q$21</f>
        <v>0</v>
      </c>
      <c r="G37" s="91">
        <f>'4月'!$Q$21</f>
        <v>0</v>
      </c>
      <c r="H37" s="91">
        <f>'5月'!$Q$21</f>
        <v>0</v>
      </c>
      <c r="I37" s="91">
        <f>'6月'!$Q$21</f>
        <v>0</v>
      </c>
      <c r="J37" s="91">
        <f>'7月'!$Q$21</f>
        <v>0</v>
      </c>
      <c r="K37" s="91">
        <f>'8月'!$Q$21</f>
        <v>0</v>
      </c>
      <c r="L37" s="91">
        <f>'9月'!$Q$21</f>
        <v>0</v>
      </c>
      <c r="M37" s="91">
        <f>'10月'!$Q$21</f>
        <v>0</v>
      </c>
      <c r="N37" s="91">
        <f>'11月'!$Q$21</f>
        <v>0</v>
      </c>
      <c r="O37" s="91">
        <f>'12月'!$Q$21</f>
        <v>0</v>
      </c>
      <c r="P37" s="12">
        <f t="shared" si="7"/>
        <v>0</v>
      </c>
      <c r="R37" s="109"/>
      <c r="S37" s="91">
        <f t="shared" si="8"/>
        <v>0</v>
      </c>
      <c r="T37" s="91">
        <f t="shared" si="6"/>
        <v>0</v>
      </c>
      <c r="U37" s="111"/>
    </row>
    <row r="38" spans="1:21" x14ac:dyDescent="0.15">
      <c r="A38" s="115" t="s">
        <v>70</v>
      </c>
      <c r="B38" s="1" t="str">
        <f>設定!H28</f>
        <v>修繕管理費</v>
      </c>
      <c r="C38" s="1"/>
      <c r="D38" s="91">
        <f>'1月'!$Q$22</f>
        <v>0</v>
      </c>
      <c r="E38" s="91">
        <f>'2月'!$Q$22</f>
        <v>0</v>
      </c>
      <c r="F38" s="91">
        <f>'3月'!$Q$22</f>
        <v>0</v>
      </c>
      <c r="G38" s="91">
        <f>'4月'!$Q$22</f>
        <v>0</v>
      </c>
      <c r="H38" s="91">
        <f>'5月'!$Q$22</f>
        <v>0</v>
      </c>
      <c r="I38" s="91">
        <f>'6月'!$Q$22</f>
        <v>0</v>
      </c>
      <c r="J38" s="91">
        <f>'7月'!$Q$22</f>
        <v>0</v>
      </c>
      <c r="K38" s="91">
        <f>'8月'!$Q$22</f>
        <v>0</v>
      </c>
      <c r="L38" s="91">
        <f>'9月'!$Q$22</f>
        <v>0</v>
      </c>
      <c r="M38" s="91">
        <f>'10月'!$Q$22</f>
        <v>0</v>
      </c>
      <c r="N38" s="91">
        <f>'11月'!$Q$22</f>
        <v>0</v>
      </c>
      <c r="O38" s="91">
        <f>'12月'!$Q$22</f>
        <v>0</v>
      </c>
      <c r="P38" s="12">
        <f t="shared" si="7"/>
        <v>0</v>
      </c>
      <c r="R38" s="109"/>
      <c r="S38" s="91">
        <f t="shared" si="8"/>
        <v>0</v>
      </c>
      <c r="T38" s="91">
        <f t="shared" si="6"/>
        <v>0</v>
      </c>
      <c r="U38" s="111"/>
    </row>
    <row r="39" spans="1:21" x14ac:dyDescent="0.15">
      <c r="A39" s="115"/>
      <c r="B39" s="1" t="str">
        <f>設定!H29</f>
        <v>租税保険料</v>
      </c>
      <c r="C39" s="1"/>
      <c r="D39" s="91">
        <f>'1月'!$Q$23</f>
        <v>0</v>
      </c>
      <c r="E39" s="91">
        <f>'2月'!$Q$23</f>
        <v>0</v>
      </c>
      <c r="F39" s="91">
        <f>'3月'!$Q$23</f>
        <v>0</v>
      </c>
      <c r="G39" s="91">
        <f>'4月'!$Q$23</f>
        <v>0</v>
      </c>
      <c r="H39" s="91">
        <f>'5月'!$Q$23</f>
        <v>0</v>
      </c>
      <c r="I39" s="91">
        <f>'6月'!$Q$23</f>
        <v>0</v>
      </c>
      <c r="J39" s="91">
        <f>'7月'!$Q$23</f>
        <v>0</v>
      </c>
      <c r="K39" s="91">
        <f>'8月'!$Q$23</f>
        <v>0</v>
      </c>
      <c r="L39" s="91">
        <f>'9月'!$Q$23</f>
        <v>0</v>
      </c>
      <c r="M39" s="91">
        <f>'10月'!$Q$23</f>
        <v>0</v>
      </c>
      <c r="N39" s="91">
        <f>'11月'!$Q$23</f>
        <v>0</v>
      </c>
      <c r="O39" s="91">
        <f>'12月'!$Q$23</f>
        <v>0</v>
      </c>
      <c r="P39" s="12">
        <f t="shared" si="7"/>
        <v>0</v>
      </c>
      <c r="R39" s="109"/>
      <c r="S39" s="91">
        <f t="shared" si="8"/>
        <v>0</v>
      </c>
      <c r="T39" s="91">
        <f t="shared" si="6"/>
        <v>0</v>
      </c>
      <c r="U39" s="111"/>
    </row>
    <row r="40" spans="1:21" x14ac:dyDescent="0.15">
      <c r="A40" s="115"/>
      <c r="B40" s="1" t="str">
        <f>設定!H30</f>
        <v>借地借家料</v>
      </c>
      <c r="C40" s="1"/>
      <c r="D40" s="91">
        <f>'1月'!$Q$24</f>
        <v>0</v>
      </c>
      <c r="E40" s="91">
        <f>'2月'!$Q$24</f>
        <v>0</v>
      </c>
      <c r="F40" s="91">
        <f>'3月'!$Q$24</f>
        <v>0</v>
      </c>
      <c r="G40" s="91">
        <f>'4月'!$Q$24</f>
        <v>0</v>
      </c>
      <c r="H40" s="91">
        <f>'5月'!$Q$24</f>
        <v>0</v>
      </c>
      <c r="I40" s="91">
        <f>'6月'!$Q$24</f>
        <v>0</v>
      </c>
      <c r="J40" s="91">
        <f>'7月'!$Q$24</f>
        <v>0</v>
      </c>
      <c r="K40" s="91">
        <f>'8月'!$Q$24</f>
        <v>0</v>
      </c>
      <c r="L40" s="91">
        <f>'9月'!$Q$24</f>
        <v>0</v>
      </c>
      <c r="M40" s="91">
        <f>'10月'!$Q$24</f>
        <v>0</v>
      </c>
      <c r="N40" s="91">
        <f>'11月'!$Q$24</f>
        <v>0</v>
      </c>
      <c r="O40" s="91">
        <f>'12月'!$Q$24</f>
        <v>0</v>
      </c>
      <c r="P40" s="12">
        <f t="shared" si="7"/>
        <v>0</v>
      </c>
      <c r="R40" s="109"/>
      <c r="S40" s="91">
        <f t="shared" si="8"/>
        <v>0</v>
      </c>
      <c r="T40" s="91">
        <f t="shared" si="6"/>
        <v>0</v>
      </c>
      <c r="U40" s="111"/>
    </row>
    <row r="41" spans="1:21" x14ac:dyDescent="0.15">
      <c r="A41" s="115"/>
      <c r="B41" s="1" t="str">
        <f>設定!H31</f>
        <v>事務費</v>
      </c>
      <c r="C41" s="1"/>
      <c r="D41" s="91">
        <f>'1月'!$Q$25</f>
        <v>0</v>
      </c>
      <c r="E41" s="91">
        <f>'2月'!$Q$25</f>
        <v>0</v>
      </c>
      <c r="F41" s="91">
        <f>'3月'!$Q$25</f>
        <v>0</v>
      </c>
      <c r="G41" s="91">
        <f>'4月'!$Q$25</f>
        <v>0</v>
      </c>
      <c r="H41" s="91">
        <f>'5月'!$Q$25</f>
        <v>0</v>
      </c>
      <c r="I41" s="91">
        <f>'6月'!$Q$25</f>
        <v>0</v>
      </c>
      <c r="J41" s="91">
        <f>'7月'!$Q$25</f>
        <v>0</v>
      </c>
      <c r="K41" s="91">
        <f>'8月'!$Q$25</f>
        <v>0</v>
      </c>
      <c r="L41" s="91">
        <f>'9月'!$Q$25</f>
        <v>0</v>
      </c>
      <c r="M41" s="91">
        <f>'10月'!$Q$25</f>
        <v>0</v>
      </c>
      <c r="N41" s="91">
        <f>'11月'!$Q$25</f>
        <v>0</v>
      </c>
      <c r="O41" s="91">
        <f>'12月'!$Q$25</f>
        <v>0</v>
      </c>
      <c r="P41" s="12">
        <f t="shared" si="7"/>
        <v>0</v>
      </c>
      <c r="R41" s="109"/>
      <c r="S41" s="91">
        <f t="shared" si="8"/>
        <v>0</v>
      </c>
      <c r="T41" s="91">
        <f t="shared" si="6"/>
        <v>0</v>
      </c>
      <c r="U41" s="111"/>
    </row>
    <row r="42" spans="1:21" x14ac:dyDescent="0.15">
      <c r="A42" s="115"/>
      <c r="B42" s="1" t="str">
        <f>設定!H32</f>
        <v>光熱水費</v>
      </c>
      <c r="C42" s="1"/>
      <c r="D42" s="91">
        <f>'1月'!$Q$26</f>
        <v>0</v>
      </c>
      <c r="E42" s="91">
        <f>'2月'!$Q$26</f>
        <v>0</v>
      </c>
      <c r="F42" s="91">
        <f>'3月'!$Q$26</f>
        <v>0</v>
      </c>
      <c r="G42" s="91">
        <f>'4月'!$Q$26</f>
        <v>0</v>
      </c>
      <c r="H42" s="91">
        <f>'5月'!$Q$26</f>
        <v>0</v>
      </c>
      <c r="I42" s="91">
        <f>'6月'!$Q$26</f>
        <v>0</v>
      </c>
      <c r="J42" s="91">
        <f>'7月'!$Q$26</f>
        <v>0</v>
      </c>
      <c r="K42" s="91">
        <f>'8月'!$Q$26</f>
        <v>0</v>
      </c>
      <c r="L42" s="91">
        <f>'9月'!$Q$26</f>
        <v>0</v>
      </c>
      <c r="M42" s="91">
        <f>'10月'!$Q$26</f>
        <v>0</v>
      </c>
      <c r="N42" s="91">
        <f>'11月'!$Q$26</f>
        <v>0</v>
      </c>
      <c r="O42" s="91">
        <f>'12月'!$Q$26</f>
        <v>0</v>
      </c>
      <c r="P42" s="12">
        <f t="shared" si="7"/>
        <v>0</v>
      </c>
      <c r="R42" s="109"/>
      <c r="S42" s="91">
        <f t="shared" si="8"/>
        <v>0</v>
      </c>
      <c r="T42" s="91">
        <f t="shared" si="6"/>
        <v>0</v>
      </c>
      <c r="U42" s="111"/>
    </row>
    <row r="43" spans="1:21" x14ac:dyDescent="0.15">
      <c r="A43" s="115"/>
      <c r="B43" s="1" t="str">
        <f>設定!H33</f>
        <v>備品費</v>
      </c>
      <c r="C43" s="1"/>
      <c r="D43" s="91">
        <f>'1月'!$Q$27</f>
        <v>0</v>
      </c>
      <c r="E43" s="91">
        <f>'2月'!$Q$27</f>
        <v>0</v>
      </c>
      <c r="F43" s="91">
        <f>'3月'!$Q$27</f>
        <v>0</v>
      </c>
      <c r="G43" s="91">
        <f>'4月'!$Q$27</f>
        <v>0</v>
      </c>
      <c r="H43" s="91">
        <f>'5月'!$Q$27</f>
        <v>0</v>
      </c>
      <c r="I43" s="91">
        <f>'6月'!$Q$27</f>
        <v>0</v>
      </c>
      <c r="J43" s="91">
        <f>'7月'!$Q$27</f>
        <v>0</v>
      </c>
      <c r="K43" s="91">
        <f>'8月'!$Q$27</f>
        <v>0</v>
      </c>
      <c r="L43" s="91">
        <f>'9月'!$Q$27</f>
        <v>0</v>
      </c>
      <c r="M43" s="91">
        <f>'10月'!$Q$27</f>
        <v>0</v>
      </c>
      <c r="N43" s="91">
        <f>'11月'!$Q$27</f>
        <v>0</v>
      </c>
      <c r="O43" s="91">
        <f>'12月'!$Q$27</f>
        <v>0</v>
      </c>
      <c r="P43" s="12">
        <f t="shared" si="7"/>
        <v>0</v>
      </c>
      <c r="R43" s="109"/>
      <c r="S43" s="91">
        <f t="shared" si="8"/>
        <v>0</v>
      </c>
      <c r="T43" s="91">
        <f t="shared" si="6"/>
        <v>0</v>
      </c>
      <c r="U43" s="111"/>
    </row>
    <row r="44" spans="1:21" x14ac:dyDescent="0.15">
      <c r="A44" s="115"/>
      <c r="B44" s="1" t="str">
        <f>設定!H34</f>
        <v>慶弔費</v>
      </c>
      <c r="C44" s="1"/>
      <c r="D44" s="91">
        <f>'1月'!$Q$28</f>
        <v>0</v>
      </c>
      <c r="E44" s="91">
        <f>'2月'!$Q$28</f>
        <v>0</v>
      </c>
      <c r="F44" s="91">
        <f>'3月'!$Q$28</f>
        <v>0</v>
      </c>
      <c r="G44" s="91">
        <f>'4月'!$Q$28</f>
        <v>0</v>
      </c>
      <c r="H44" s="91">
        <f>'5月'!$Q$28</f>
        <v>0</v>
      </c>
      <c r="I44" s="91">
        <f>'6月'!$Q$28</f>
        <v>0</v>
      </c>
      <c r="J44" s="91">
        <f>'7月'!$Q$28</f>
        <v>0</v>
      </c>
      <c r="K44" s="91">
        <f>'8月'!$Q$28</f>
        <v>0</v>
      </c>
      <c r="L44" s="91">
        <f>'9月'!$Q$28</f>
        <v>0</v>
      </c>
      <c r="M44" s="91">
        <f>'10月'!$Q$28</f>
        <v>0</v>
      </c>
      <c r="N44" s="91">
        <f>'11月'!$Q$28</f>
        <v>0</v>
      </c>
      <c r="O44" s="91">
        <f>'12月'!$Q$28</f>
        <v>0</v>
      </c>
      <c r="P44" s="12">
        <f t="shared" si="7"/>
        <v>0</v>
      </c>
      <c r="R44" s="109"/>
      <c r="S44" s="91">
        <f t="shared" si="8"/>
        <v>0</v>
      </c>
      <c r="T44" s="91">
        <f t="shared" si="6"/>
        <v>0</v>
      </c>
      <c r="U44" s="111"/>
    </row>
    <row r="45" spans="1:21" x14ac:dyDescent="0.15">
      <c r="A45" s="115"/>
      <c r="B45" s="1" t="str">
        <f>設定!H35</f>
        <v>接待費</v>
      </c>
      <c r="C45" s="1"/>
      <c r="D45" s="91">
        <f>'1月'!$Q$29</f>
        <v>0</v>
      </c>
      <c r="E45" s="91">
        <f>'2月'!$Q$29</f>
        <v>0</v>
      </c>
      <c r="F45" s="91">
        <f>'3月'!$Q$29</f>
        <v>0</v>
      </c>
      <c r="G45" s="91">
        <f>'4月'!$Q$29</f>
        <v>0</v>
      </c>
      <c r="H45" s="91">
        <f>'5月'!$Q$29</f>
        <v>0</v>
      </c>
      <c r="I45" s="91">
        <f>'6月'!$Q$29</f>
        <v>0</v>
      </c>
      <c r="J45" s="91">
        <f>'7月'!$Q$29</f>
        <v>0</v>
      </c>
      <c r="K45" s="91">
        <f>'8月'!$Q$29</f>
        <v>0</v>
      </c>
      <c r="L45" s="91">
        <f>'9月'!$Q$29</f>
        <v>0</v>
      </c>
      <c r="M45" s="91">
        <f>'10月'!$Q$29</f>
        <v>0</v>
      </c>
      <c r="N45" s="91">
        <f>'11月'!$Q$29</f>
        <v>0</v>
      </c>
      <c r="O45" s="91">
        <f>'12月'!$Q$29</f>
        <v>0</v>
      </c>
      <c r="P45" s="12">
        <f t="shared" si="7"/>
        <v>0</v>
      </c>
      <c r="R45" s="109"/>
      <c r="S45" s="91">
        <f t="shared" si="8"/>
        <v>0</v>
      </c>
      <c r="T45" s="91">
        <f t="shared" si="6"/>
        <v>0</v>
      </c>
      <c r="U45" s="111"/>
    </row>
    <row r="46" spans="1:21" x14ac:dyDescent="0.15">
      <c r="A46" s="115"/>
      <c r="B46" s="1" t="str">
        <f>設定!H36</f>
        <v>諸費</v>
      </c>
      <c r="C46" s="1"/>
      <c r="D46" s="91">
        <f>'1月'!$Q$30</f>
        <v>0</v>
      </c>
      <c r="E46" s="91">
        <f>'2月'!$Q$30</f>
        <v>0</v>
      </c>
      <c r="F46" s="91">
        <f>'3月'!$Q$30</f>
        <v>0</v>
      </c>
      <c r="G46" s="91">
        <f>'4月'!$Q$30</f>
        <v>0</v>
      </c>
      <c r="H46" s="91">
        <f>'5月'!$Q$30</f>
        <v>0</v>
      </c>
      <c r="I46" s="91">
        <f>'6月'!$Q$30</f>
        <v>0</v>
      </c>
      <c r="J46" s="91">
        <f>'7月'!$Q$30</f>
        <v>0</v>
      </c>
      <c r="K46" s="91">
        <f>'8月'!$Q$30</f>
        <v>0</v>
      </c>
      <c r="L46" s="91">
        <f>'9月'!$Q$30</f>
        <v>0</v>
      </c>
      <c r="M46" s="91">
        <f>'10月'!$Q$30</f>
        <v>0</v>
      </c>
      <c r="N46" s="91">
        <f>'11月'!$Q$30</f>
        <v>0</v>
      </c>
      <c r="O46" s="91">
        <f>'12月'!$Q$30</f>
        <v>0</v>
      </c>
      <c r="P46" s="12">
        <f t="shared" si="7"/>
        <v>0</v>
      </c>
      <c r="R46" s="109"/>
      <c r="S46" s="91">
        <f t="shared" si="8"/>
        <v>0</v>
      </c>
      <c r="T46" s="91">
        <f t="shared" si="6"/>
        <v>0</v>
      </c>
      <c r="U46" s="111"/>
    </row>
    <row r="47" spans="1:21" x14ac:dyDescent="0.15">
      <c r="A47" s="115" t="s">
        <v>44</v>
      </c>
      <c r="B47" s="1" t="str">
        <f>設定!H37</f>
        <v>施設・整備費</v>
      </c>
      <c r="C47" s="1"/>
      <c r="D47" s="91">
        <f>'1月'!$Q$31</f>
        <v>0</v>
      </c>
      <c r="E47" s="91">
        <f>'2月'!$Q$31</f>
        <v>0</v>
      </c>
      <c r="F47" s="91">
        <f>'3月'!$Q$31</f>
        <v>0</v>
      </c>
      <c r="G47" s="91">
        <f>'4月'!$Q$31</f>
        <v>0</v>
      </c>
      <c r="H47" s="91">
        <f>'5月'!$Q$31</f>
        <v>0</v>
      </c>
      <c r="I47" s="91">
        <f>'6月'!$Q$31</f>
        <v>0</v>
      </c>
      <c r="J47" s="91">
        <f>'7月'!$Q$31</f>
        <v>0</v>
      </c>
      <c r="K47" s="91">
        <f>'8月'!$Q$31</f>
        <v>0</v>
      </c>
      <c r="L47" s="91">
        <f>'9月'!$Q$31</f>
        <v>0</v>
      </c>
      <c r="M47" s="91">
        <f>'10月'!$Q$31</f>
        <v>0</v>
      </c>
      <c r="N47" s="91">
        <f>'11月'!$Q$31</f>
        <v>0</v>
      </c>
      <c r="O47" s="91">
        <f>'12月'!$Q$31</f>
        <v>0</v>
      </c>
      <c r="P47" s="12">
        <f t="shared" si="7"/>
        <v>0</v>
      </c>
      <c r="R47" s="109"/>
      <c r="S47" s="91">
        <f t="shared" si="8"/>
        <v>0</v>
      </c>
      <c r="T47" s="91">
        <f t="shared" si="6"/>
        <v>0</v>
      </c>
      <c r="U47" s="111"/>
    </row>
    <row r="48" spans="1:21" x14ac:dyDescent="0.15">
      <c r="A48" s="115"/>
      <c r="B48" s="1" t="str">
        <f>設定!H38</f>
        <v>会堂建築費</v>
      </c>
      <c r="C48" s="1"/>
      <c r="D48" s="91">
        <f>'1月'!$Q$32</f>
        <v>0</v>
      </c>
      <c r="E48" s="91">
        <f>'2月'!$Q$32</f>
        <v>0</v>
      </c>
      <c r="F48" s="91">
        <f>'3月'!$Q$32</f>
        <v>0</v>
      </c>
      <c r="G48" s="91">
        <f>'4月'!$Q$32</f>
        <v>0</v>
      </c>
      <c r="H48" s="91">
        <f>'5月'!$Q$32</f>
        <v>0</v>
      </c>
      <c r="I48" s="91">
        <f>'6月'!$Q$32</f>
        <v>0</v>
      </c>
      <c r="J48" s="91">
        <f>'7月'!$Q$32</f>
        <v>0</v>
      </c>
      <c r="K48" s="91">
        <f>'8月'!$Q$32</f>
        <v>0</v>
      </c>
      <c r="L48" s="91">
        <f>'9月'!$Q$32</f>
        <v>0</v>
      </c>
      <c r="M48" s="91">
        <f>'10月'!$Q$32</f>
        <v>0</v>
      </c>
      <c r="N48" s="91">
        <f>'11月'!$Q$32</f>
        <v>0</v>
      </c>
      <c r="O48" s="91">
        <f>'12月'!$Q$32</f>
        <v>0</v>
      </c>
      <c r="P48" s="12">
        <f t="shared" si="7"/>
        <v>0</v>
      </c>
      <c r="R48" s="109"/>
      <c r="S48" s="91">
        <f t="shared" si="8"/>
        <v>0</v>
      </c>
      <c r="T48" s="91">
        <f t="shared" si="6"/>
        <v>0</v>
      </c>
      <c r="U48" s="111"/>
    </row>
    <row r="49" spans="1:21" x14ac:dyDescent="0.15">
      <c r="A49" s="115" t="s">
        <v>71</v>
      </c>
      <c r="B49" s="1" t="str">
        <f>設定!H39</f>
        <v>会堂返済費</v>
      </c>
      <c r="C49" s="1"/>
      <c r="D49" s="91">
        <f>'1月'!$Q$33</f>
        <v>0</v>
      </c>
      <c r="E49" s="91">
        <f>'2月'!$Q$33</f>
        <v>0</v>
      </c>
      <c r="F49" s="91">
        <f>'3月'!$Q$33</f>
        <v>0</v>
      </c>
      <c r="G49" s="91">
        <f>'4月'!$Q$33</f>
        <v>0</v>
      </c>
      <c r="H49" s="91">
        <f>'5月'!$Q$33</f>
        <v>0</v>
      </c>
      <c r="I49" s="91">
        <f>'6月'!$Q$33</f>
        <v>0</v>
      </c>
      <c r="J49" s="91">
        <f>'7月'!$Q$33</f>
        <v>0</v>
      </c>
      <c r="K49" s="91">
        <f>'8月'!$Q$33</f>
        <v>0</v>
      </c>
      <c r="L49" s="91">
        <f>'9月'!$Q$33</f>
        <v>0</v>
      </c>
      <c r="M49" s="91">
        <f>'10月'!$Q$33</f>
        <v>0</v>
      </c>
      <c r="N49" s="91">
        <f>'11月'!$Q$33</f>
        <v>0</v>
      </c>
      <c r="O49" s="91">
        <f>'12月'!$Q$33</f>
        <v>0</v>
      </c>
      <c r="P49" s="12">
        <f t="shared" si="7"/>
        <v>0</v>
      </c>
      <c r="R49" s="109"/>
      <c r="S49" s="91">
        <f t="shared" si="8"/>
        <v>0</v>
      </c>
      <c r="T49" s="91">
        <f t="shared" si="6"/>
        <v>0</v>
      </c>
      <c r="U49" s="111"/>
    </row>
    <row r="50" spans="1:21" x14ac:dyDescent="0.15">
      <c r="A50" s="115"/>
      <c r="B50" s="1" t="str">
        <f>設定!H40</f>
        <v>その他返済金</v>
      </c>
      <c r="C50" s="1"/>
      <c r="D50" s="91">
        <f>'1月'!$Q$34</f>
        <v>0</v>
      </c>
      <c r="E50" s="91">
        <f>'2月'!$Q$34</f>
        <v>0</v>
      </c>
      <c r="F50" s="91">
        <f>'3月'!$Q$34</f>
        <v>0</v>
      </c>
      <c r="G50" s="91">
        <f>'4月'!$Q$34</f>
        <v>0</v>
      </c>
      <c r="H50" s="91">
        <f>'5月'!$Q$34</f>
        <v>0</v>
      </c>
      <c r="I50" s="91">
        <f>'6月'!$Q$34</f>
        <v>0</v>
      </c>
      <c r="J50" s="91">
        <f>'7月'!$Q$34</f>
        <v>0</v>
      </c>
      <c r="K50" s="91">
        <f>'8月'!$Q$34</f>
        <v>0</v>
      </c>
      <c r="L50" s="91">
        <f>'9月'!$Q$34</f>
        <v>0</v>
      </c>
      <c r="M50" s="91">
        <f>'10月'!$Q$34</f>
        <v>0</v>
      </c>
      <c r="N50" s="91">
        <f>'11月'!$Q$34</f>
        <v>0</v>
      </c>
      <c r="O50" s="91">
        <f>'12月'!$Q$34</f>
        <v>0</v>
      </c>
      <c r="P50" s="12">
        <f t="shared" si="7"/>
        <v>0</v>
      </c>
      <c r="R50" s="109"/>
      <c r="S50" s="91">
        <f t="shared" si="8"/>
        <v>0</v>
      </c>
      <c r="T50" s="91">
        <f t="shared" si="6"/>
        <v>0</v>
      </c>
      <c r="U50" s="111"/>
    </row>
    <row r="51" spans="1:21" x14ac:dyDescent="0.15">
      <c r="A51" s="115" t="s">
        <v>72</v>
      </c>
      <c r="B51" s="1" t="str">
        <f>設定!H41</f>
        <v>会堂積立金</v>
      </c>
      <c r="C51" s="1"/>
      <c r="D51" s="91">
        <f>'1月'!$Q$35</f>
        <v>0</v>
      </c>
      <c r="E51" s="91">
        <f>'2月'!$Q$35</f>
        <v>0</v>
      </c>
      <c r="F51" s="91">
        <f>'3月'!$Q$35</f>
        <v>0</v>
      </c>
      <c r="G51" s="91">
        <f>'4月'!$Q$35</f>
        <v>0</v>
      </c>
      <c r="H51" s="91">
        <f>'5月'!$Q$35</f>
        <v>0</v>
      </c>
      <c r="I51" s="91">
        <f>'6月'!$Q$35</f>
        <v>0</v>
      </c>
      <c r="J51" s="91">
        <f>'7月'!$Q$35</f>
        <v>0</v>
      </c>
      <c r="K51" s="91">
        <f>'8月'!$Q$35</f>
        <v>0</v>
      </c>
      <c r="L51" s="91">
        <f>'9月'!$Q$35</f>
        <v>0</v>
      </c>
      <c r="M51" s="91">
        <f>'10月'!$Q$35</f>
        <v>0</v>
      </c>
      <c r="N51" s="91">
        <f>'11月'!$Q$35</f>
        <v>0</v>
      </c>
      <c r="O51" s="91">
        <f>'12月'!$Q$35</f>
        <v>0</v>
      </c>
      <c r="P51" s="12">
        <f t="shared" si="7"/>
        <v>0</v>
      </c>
      <c r="R51" s="109"/>
      <c r="S51" s="91">
        <f t="shared" si="8"/>
        <v>0</v>
      </c>
      <c r="T51" s="91">
        <f t="shared" si="6"/>
        <v>0</v>
      </c>
      <c r="U51" s="111"/>
    </row>
    <row r="52" spans="1:21" x14ac:dyDescent="0.15">
      <c r="A52" s="115"/>
      <c r="B52" s="1" t="str">
        <f>設定!H42</f>
        <v>その他積立金</v>
      </c>
      <c r="C52" s="1"/>
      <c r="D52" s="91">
        <f>'1月'!$Q$36</f>
        <v>0</v>
      </c>
      <c r="E52" s="91">
        <f>'2月'!$Q$36</f>
        <v>0</v>
      </c>
      <c r="F52" s="91">
        <f>'3月'!$Q$36</f>
        <v>0</v>
      </c>
      <c r="G52" s="91">
        <f>'4月'!$Q$36</f>
        <v>0</v>
      </c>
      <c r="H52" s="91">
        <f>'5月'!$Q$36</f>
        <v>0</v>
      </c>
      <c r="I52" s="91">
        <f>'6月'!$Q$36</f>
        <v>0</v>
      </c>
      <c r="J52" s="91">
        <f>'7月'!$Q$36</f>
        <v>0</v>
      </c>
      <c r="K52" s="91">
        <f>'8月'!$Q$36</f>
        <v>0</v>
      </c>
      <c r="L52" s="91">
        <f>'9月'!$Q$36</f>
        <v>0</v>
      </c>
      <c r="M52" s="91">
        <f>'10月'!$Q$36</f>
        <v>0</v>
      </c>
      <c r="N52" s="91">
        <f>'11月'!$Q$36</f>
        <v>0</v>
      </c>
      <c r="O52" s="91">
        <f>'12月'!$Q$36</f>
        <v>0</v>
      </c>
      <c r="P52" s="12">
        <f t="shared" si="7"/>
        <v>0</v>
      </c>
      <c r="R52" s="109"/>
      <c r="S52" s="91">
        <f t="shared" si="8"/>
        <v>0</v>
      </c>
      <c r="T52" s="91">
        <f t="shared" si="6"/>
        <v>0</v>
      </c>
      <c r="U52" s="111"/>
    </row>
    <row r="53" spans="1:21" ht="14.25" thickBot="1" x14ac:dyDescent="0.2">
      <c r="A53" s="122" t="s">
        <v>73</v>
      </c>
      <c r="B53" s="120"/>
      <c r="C53" s="120"/>
      <c r="D53" s="92">
        <f>SUM(D20:D52)</f>
        <v>0</v>
      </c>
      <c r="E53" s="92">
        <f t="shared" ref="E53:O53" si="9">SUM(E20:E52)</f>
        <v>0</v>
      </c>
      <c r="F53" s="92">
        <f t="shared" si="9"/>
        <v>0</v>
      </c>
      <c r="G53" s="92">
        <f t="shared" si="9"/>
        <v>0</v>
      </c>
      <c r="H53" s="92">
        <f t="shared" si="9"/>
        <v>0</v>
      </c>
      <c r="I53" s="92">
        <f t="shared" si="9"/>
        <v>0</v>
      </c>
      <c r="J53" s="92">
        <f t="shared" si="9"/>
        <v>0</v>
      </c>
      <c r="K53" s="92">
        <f t="shared" si="9"/>
        <v>0</v>
      </c>
      <c r="L53" s="92">
        <f t="shared" si="9"/>
        <v>0</v>
      </c>
      <c r="M53" s="92">
        <f t="shared" si="9"/>
        <v>0</v>
      </c>
      <c r="N53" s="92">
        <f t="shared" si="9"/>
        <v>0</v>
      </c>
      <c r="O53" s="92">
        <f t="shared" si="9"/>
        <v>0</v>
      </c>
      <c r="P53" s="15">
        <f t="shared" si="7"/>
        <v>0</v>
      </c>
      <c r="R53" s="110"/>
      <c r="S53" s="92">
        <f t="shared" si="8"/>
        <v>0</v>
      </c>
      <c r="T53" s="92">
        <f t="shared" si="6"/>
        <v>0</v>
      </c>
      <c r="U53" s="108"/>
    </row>
    <row r="54" spans="1:21" ht="14.25" thickBot="1" x14ac:dyDescent="0.2"/>
    <row r="55" spans="1:21" x14ac:dyDescent="0.15">
      <c r="A55" s="76"/>
      <c r="B55" s="77"/>
      <c r="C55" s="98"/>
      <c r="D55" s="100">
        <f>D2</f>
        <v>42370</v>
      </c>
      <c r="E55" s="100">
        <f t="shared" ref="E55:P55" si="10">E2</f>
        <v>42401</v>
      </c>
      <c r="F55" s="100">
        <f t="shared" si="10"/>
        <v>42430</v>
      </c>
      <c r="G55" s="100">
        <f t="shared" si="10"/>
        <v>42461</v>
      </c>
      <c r="H55" s="100">
        <f t="shared" si="10"/>
        <v>42491</v>
      </c>
      <c r="I55" s="100">
        <f t="shared" si="10"/>
        <v>42522</v>
      </c>
      <c r="J55" s="100">
        <f t="shared" si="10"/>
        <v>42552</v>
      </c>
      <c r="K55" s="100">
        <f t="shared" si="10"/>
        <v>42583</v>
      </c>
      <c r="L55" s="100">
        <f t="shared" si="10"/>
        <v>42614</v>
      </c>
      <c r="M55" s="100">
        <f t="shared" si="10"/>
        <v>42644</v>
      </c>
      <c r="N55" s="100">
        <f t="shared" si="10"/>
        <v>42675</v>
      </c>
      <c r="O55" s="100">
        <f t="shared" si="10"/>
        <v>42705</v>
      </c>
      <c r="P55" s="101" t="str">
        <f t="shared" si="10"/>
        <v>年間</v>
      </c>
      <c r="R55" s="103" t="str">
        <f>R2</f>
        <v>今年度予算</v>
      </c>
      <c r="S55" s="104" t="str">
        <f t="shared" ref="S55:U55" si="11">S2</f>
        <v>今年度決算</v>
      </c>
      <c r="T55" s="104" t="str">
        <f t="shared" si="11"/>
        <v>次年度予算</v>
      </c>
      <c r="U55" s="107" t="str">
        <f t="shared" si="11"/>
        <v>増減の割合（％）</v>
      </c>
    </row>
    <row r="56" spans="1:21" x14ac:dyDescent="0.15">
      <c r="A56" s="80" t="s">
        <v>133</v>
      </c>
      <c r="B56" s="70"/>
      <c r="C56" s="63"/>
      <c r="D56" s="91">
        <f>'1月'!L35</f>
        <v>0</v>
      </c>
      <c r="E56" s="91">
        <f>D58</f>
        <v>0</v>
      </c>
      <c r="F56" s="91">
        <f t="shared" ref="F56:O56" si="12">E58</f>
        <v>0</v>
      </c>
      <c r="G56" s="91">
        <f t="shared" si="12"/>
        <v>0</v>
      </c>
      <c r="H56" s="91">
        <f t="shared" si="12"/>
        <v>0</v>
      </c>
      <c r="I56" s="91">
        <f t="shared" si="12"/>
        <v>0</v>
      </c>
      <c r="J56" s="91">
        <f t="shared" si="12"/>
        <v>0</v>
      </c>
      <c r="K56" s="91">
        <f t="shared" si="12"/>
        <v>0</v>
      </c>
      <c r="L56" s="91">
        <f t="shared" si="12"/>
        <v>0</v>
      </c>
      <c r="M56" s="91">
        <f t="shared" si="12"/>
        <v>0</v>
      </c>
      <c r="N56" s="91">
        <f t="shared" si="12"/>
        <v>0</v>
      </c>
      <c r="O56" s="91">
        <f t="shared" si="12"/>
        <v>0</v>
      </c>
      <c r="P56" s="12">
        <f>D56</f>
        <v>0</v>
      </c>
      <c r="R56" s="109"/>
      <c r="S56" s="91">
        <f>P56</f>
        <v>0</v>
      </c>
      <c r="T56" s="91">
        <f t="shared" ref="T56:T58" si="13">SUM(S56,U56)</f>
        <v>0</v>
      </c>
      <c r="U56" s="111"/>
    </row>
    <row r="57" spans="1:21" x14ac:dyDescent="0.15">
      <c r="A57" s="80" t="s">
        <v>134</v>
      </c>
      <c r="B57" s="70"/>
      <c r="C57" s="63"/>
      <c r="D57" s="91">
        <f>SUM(D16-D53)</f>
        <v>0</v>
      </c>
      <c r="E57" s="91">
        <f>SUM(E16-E53)</f>
        <v>0</v>
      </c>
      <c r="F57" s="91">
        <f t="shared" ref="F57:O57" si="14">SUM(F16-F53)</f>
        <v>0</v>
      </c>
      <c r="G57" s="91">
        <f t="shared" si="14"/>
        <v>0</v>
      </c>
      <c r="H57" s="91">
        <f t="shared" si="14"/>
        <v>0</v>
      </c>
      <c r="I57" s="91">
        <f t="shared" si="14"/>
        <v>0</v>
      </c>
      <c r="J57" s="91">
        <f t="shared" si="14"/>
        <v>0</v>
      </c>
      <c r="K57" s="91">
        <f t="shared" si="14"/>
        <v>0</v>
      </c>
      <c r="L57" s="91">
        <f t="shared" si="14"/>
        <v>0</v>
      </c>
      <c r="M57" s="91">
        <f t="shared" si="14"/>
        <v>0</v>
      </c>
      <c r="N57" s="91">
        <f t="shared" si="14"/>
        <v>0</v>
      </c>
      <c r="O57" s="91">
        <f t="shared" si="14"/>
        <v>0</v>
      </c>
      <c r="P57" s="12">
        <f t="shared" ref="P57" si="15">SUM(P16-P53)</f>
        <v>0</v>
      </c>
      <c r="R57" s="109"/>
      <c r="S57" s="91">
        <f t="shared" ref="S57:S58" si="16">P57</f>
        <v>0</v>
      </c>
      <c r="T57" s="91">
        <f t="shared" si="13"/>
        <v>0</v>
      </c>
      <c r="U57" s="111"/>
    </row>
    <row r="58" spans="1:21" ht="14.25" thickBot="1" x14ac:dyDescent="0.2">
      <c r="A58" s="82" t="s">
        <v>135</v>
      </c>
      <c r="B58" s="83"/>
      <c r="C58" s="99"/>
      <c r="D58" s="92">
        <f>SUM(D56:D57)</f>
        <v>0</v>
      </c>
      <c r="E58" s="92">
        <f>SUM(E56:E57)</f>
        <v>0</v>
      </c>
      <c r="F58" s="92">
        <f t="shared" ref="F58:P58" si="17">SUM(F56:F57)</f>
        <v>0</v>
      </c>
      <c r="G58" s="92">
        <f t="shared" si="17"/>
        <v>0</v>
      </c>
      <c r="H58" s="92">
        <f t="shared" si="17"/>
        <v>0</v>
      </c>
      <c r="I58" s="92">
        <f t="shared" si="17"/>
        <v>0</v>
      </c>
      <c r="J58" s="92">
        <f t="shared" si="17"/>
        <v>0</v>
      </c>
      <c r="K58" s="92">
        <f t="shared" si="17"/>
        <v>0</v>
      </c>
      <c r="L58" s="92">
        <f t="shared" si="17"/>
        <v>0</v>
      </c>
      <c r="M58" s="92">
        <f t="shared" si="17"/>
        <v>0</v>
      </c>
      <c r="N58" s="92">
        <f t="shared" si="17"/>
        <v>0</v>
      </c>
      <c r="O58" s="92">
        <f t="shared" si="17"/>
        <v>0</v>
      </c>
      <c r="P58" s="15">
        <f t="shared" si="17"/>
        <v>0</v>
      </c>
      <c r="R58" s="110"/>
      <c r="S58" s="92">
        <f t="shared" si="16"/>
        <v>0</v>
      </c>
      <c r="T58" s="92">
        <f t="shared" si="13"/>
        <v>0</v>
      </c>
      <c r="U58" s="112"/>
    </row>
  </sheetData>
  <sheetProtection sheet="1" objects="1" scenarios="1"/>
  <mergeCells count="18">
    <mergeCell ref="A23:A30"/>
    <mergeCell ref="A31:A37"/>
    <mergeCell ref="B31:B36"/>
    <mergeCell ref="A1:C1"/>
    <mergeCell ref="A3:A5"/>
    <mergeCell ref="A6:A10"/>
    <mergeCell ref="A11:A13"/>
    <mergeCell ref="A14:A15"/>
    <mergeCell ref="A2:C2"/>
    <mergeCell ref="A16:C16"/>
    <mergeCell ref="A18:D18"/>
    <mergeCell ref="A19:C19"/>
    <mergeCell ref="A20:A22"/>
    <mergeCell ref="A38:A46"/>
    <mergeCell ref="A47:A48"/>
    <mergeCell ref="A49:A50"/>
    <mergeCell ref="A51:A52"/>
    <mergeCell ref="A53:C53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0"/>
  <sheetViews>
    <sheetView workbookViewId="0">
      <pane xSplit="1" ySplit="2" topLeftCell="C3" activePane="bottomRight" state="frozen"/>
      <selection activeCell="I3" sqref="I3"/>
      <selection pane="topRight" activeCell="I3" sqref="I3"/>
      <selection pane="bottomLeft" activeCell="I3" sqref="I3"/>
      <selection pane="bottomRight" activeCell="H1" sqref="H1"/>
    </sheetView>
  </sheetViews>
  <sheetFormatPr defaultRowHeight="13.5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1.625" customWidth="1"/>
    <col min="13" max="13" width="4" style="37" customWidth="1"/>
    <col min="14" max="14" width="4.625" customWidth="1"/>
    <col min="15" max="15" width="3.75" customWidth="1"/>
    <col min="16" max="16" width="14.5" customWidth="1"/>
    <col min="17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4.25" thickBot="1" x14ac:dyDescent="0.2">
      <c r="A1" s="23" t="s">
        <v>51</v>
      </c>
      <c r="C1" s="6">
        <f>設定!B3</f>
        <v>2016</v>
      </c>
      <c r="D1" s="4">
        <f>設定!I2</f>
        <v>1</v>
      </c>
      <c r="E1" s="4"/>
      <c r="F1" s="130">
        <f>設定!B1</f>
        <v>0</v>
      </c>
      <c r="G1" s="130"/>
      <c r="H1">
        <f>設定!B2</f>
        <v>0</v>
      </c>
      <c r="J1" t="s">
        <v>61</v>
      </c>
      <c r="L1" s="6">
        <f>C1</f>
        <v>2016</v>
      </c>
      <c r="M1" s="33"/>
      <c r="N1" s="4">
        <f>D1</f>
        <v>1</v>
      </c>
      <c r="O1" s="131">
        <f>F1</f>
        <v>0</v>
      </c>
      <c r="P1" s="131"/>
      <c r="Q1">
        <f>H1</f>
        <v>0</v>
      </c>
      <c r="U1" t="s">
        <v>77</v>
      </c>
      <c r="Y1" t="s">
        <v>100</v>
      </c>
    </row>
    <row r="2" spans="1:40" x14ac:dyDescent="0.15">
      <c r="A2" s="20" t="s">
        <v>52</v>
      </c>
      <c r="B2" s="21" t="s">
        <v>53</v>
      </c>
      <c r="C2" s="21" t="s">
        <v>55</v>
      </c>
      <c r="D2" s="21" t="s">
        <v>54</v>
      </c>
      <c r="E2" s="21" t="s">
        <v>103</v>
      </c>
      <c r="F2" s="21" t="s">
        <v>57</v>
      </c>
      <c r="G2" s="21" t="s">
        <v>58</v>
      </c>
      <c r="H2" s="22" t="s">
        <v>59</v>
      </c>
      <c r="J2" s="123" t="s">
        <v>4</v>
      </c>
      <c r="K2" s="124"/>
      <c r="L2" s="125"/>
      <c r="M2" s="34"/>
      <c r="N2" s="126" t="s">
        <v>62</v>
      </c>
      <c r="O2" s="127"/>
      <c r="P2" s="127"/>
      <c r="Q2" s="128"/>
      <c r="U2" s="52" t="s">
        <v>55</v>
      </c>
      <c r="V2" s="53" t="s">
        <v>78</v>
      </c>
      <c r="W2" s="54" t="s">
        <v>79</v>
      </c>
      <c r="Y2" t="s">
        <v>102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x14ac:dyDescent="0.15">
      <c r="A3" s="11" t="str">
        <f>IF(B3="","",COUNTA($B$3:B3))</f>
        <v/>
      </c>
      <c r="B3" s="24"/>
      <c r="C3" s="88" t="s">
        <v>101</v>
      </c>
      <c r="D3" s="89" t="s">
        <v>125</v>
      </c>
      <c r="E3" s="89"/>
      <c r="F3" s="90">
        <f>設定!B4</f>
        <v>0</v>
      </c>
      <c r="G3" s="90"/>
      <c r="H3" s="28" t="str">
        <f>IF(B3="","",SUM(F3-G3))</f>
        <v/>
      </c>
      <c r="J3" s="132" t="s">
        <v>55</v>
      </c>
      <c r="K3" s="133"/>
      <c r="L3" s="32" t="s">
        <v>56</v>
      </c>
      <c r="M3" s="35"/>
      <c r="N3" s="132" t="s">
        <v>55</v>
      </c>
      <c r="O3" s="133"/>
      <c r="P3" s="133"/>
      <c r="Q3" s="32" t="s">
        <v>56</v>
      </c>
      <c r="U3" s="11" t="s">
        <v>27</v>
      </c>
      <c r="V3" s="1">
        <v>0.1</v>
      </c>
      <c r="W3" s="12">
        <f>SUM(SUM(L$4:L$6)*V3)</f>
        <v>0</v>
      </c>
      <c r="Y3" t="str">
        <f t="shared" ref="Y3:Y34" si="0">IF($C3=Y$2,"◎","")</f>
        <v/>
      </c>
      <c r="Z3" t="str">
        <f>IF(Y3="◎",COUNTIF(Y$3:Y3,"◎"),"")</f>
        <v/>
      </c>
      <c r="AA3" t="str">
        <f t="shared" ref="AA3:AA34" si="1">IF($C3=AA$2,"◎","")</f>
        <v/>
      </c>
      <c r="AB3" t="str">
        <f>IF(AA3="◎",COUNTIF(AA$3:AA3,"◎"),"")</f>
        <v/>
      </c>
      <c r="AC3" t="str">
        <f t="shared" ref="AC3:AC34" si="2">IF($C3=AC$2,"◎","")</f>
        <v/>
      </c>
      <c r="AD3" t="str">
        <f>IF(AC3="◎",COUNTIF(AC$3:AC3,"◎"),"")</f>
        <v/>
      </c>
      <c r="AE3" t="str">
        <f t="shared" ref="AE3:AE34" si="3">IF($C3=AE$2,"◎","")</f>
        <v/>
      </c>
      <c r="AF3" t="str">
        <f>IF(AE3="◎",COUNTIF(AE$3:AE3,"◎"),"")</f>
        <v/>
      </c>
      <c r="AG3" t="str">
        <f t="shared" ref="AG3:AG34" si="4">IF($C3=AG$2,"◎","")</f>
        <v/>
      </c>
      <c r="AH3" t="str">
        <f>IF(AG3="◎",COUNTIF(AG$3:AG3,"◎"),"")</f>
        <v/>
      </c>
      <c r="AI3" t="str">
        <f t="shared" ref="AI3:AI34" si="5">IF($C3=AI$2,"◎","")</f>
        <v/>
      </c>
      <c r="AJ3" t="str">
        <f>IF(AI3="◎",COUNTIF(AI$3:AI3,"◎"),"")</f>
        <v/>
      </c>
      <c r="AK3" t="str">
        <f t="shared" ref="AK3:AK34" si="6">IF($C3=AK$2,"◎","")</f>
        <v/>
      </c>
      <c r="AL3" t="str">
        <f>IF(AK3="◎",COUNTIF(AK$3:AK3,"◎"),"")</f>
        <v/>
      </c>
      <c r="AM3" t="str">
        <f t="shared" ref="AM3:AM34" si="7">IF($C3=AM$2,"◎","")</f>
        <v/>
      </c>
      <c r="AN3" t="str">
        <f>IF(AM3="◎",COUNTIF(AM$3:AM3,"◎"),"")</f>
        <v/>
      </c>
    </row>
    <row r="4" spans="1:40" x14ac:dyDescent="0.15">
      <c r="A4" s="11" t="str">
        <f>IF(B4="","",COUNTA($B$3:B4))</f>
        <v/>
      </c>
      <c r="B4" s="24"/>
      <c r="C4" s="25"/>
      <c r="D4" s="3"/>
      <c r="E4" s="3"/>
      <c r="F4" s="26"/>
      <c r="G4" s="26"/>
      <c r="H4" s="28" t="str">
        <f>IF(B4="","",SUM(H3+F4-G4))</f>
        <v/>
      </c>
      <c r="J4" s="115" t="s">
        <v>63</v>
      </c>
      <c r="K4" s="1" t="str">
        <f>設定!H1</f>
        <v>月定（什一）献金</v>
      </c>
      <c r="L4" s="12">
        <f>SUMIF(C$3:C$59,K4,F$3:F$59)</f>
        <v>0</v>
      </c>
      <c r="M4" s="36"/>
      <c r="N4" s="115" t="s">
        <v>67</v>
      </c>
      <c r="O4" s="1" t="str">
        <f>設定!H10</f>
        <v>給与費</v>
      </c>
      <c r="P4" s="1"/>
      <c r="Q4" s="12">
        <f t="shared" ref="Q4:Q14" si="8">SUMIF(C$3:C$59,O4,G$3:G$59)</f>
        <v>0</v>
      </c>
      <c r="R4" s="8">
        <f>SUM(L30:L32)</f>
        <v>0</v>
      </c>
      <c r="S4" t="s">
        <v>76</v>
      </c>
      <c r="U4" s="11" t="s">
        <v>28</v>
      </c>
      <c r="V4" s="1">
        <v>0.01</v>
      </c>
      <c r="W4" s="12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4.25" thickBot="1" x14ac:dyDescent="0.2">
      <c r="A5" s="11" t="str">
        <f>IF(B5="","",COUNTA($B$3:B5))</f>
        <v/>
      </c>
      <c r="B5" s="24"/>
      <c r="C5" s="25"/>
      <c r="D5" s="3"/>
      <c r="E5" s="3"/>
      <c r="F5" s="26"/>
      <c r="G5" s="26"/>
      <c r="H5" s="28" t="str">
        <f t="shared" ref="H5:H59" si="9">IF(B5="","",SUM(H4+F5-G5))</f>
        <v/>
      </c>
      <c r="J5" s="115"/>
      <c r="K5" s="1" t="str">
        <f>設定!H2</f>
        <v>礼拝（感謝）献金</v>
      </c>
      <c r="L5" s="12">
        <f t="shared" ref="L5:L16" si="10">SUMIF(C$3:C$59,K5,F$3:F$59)</f>
        <v>0</v>
      </c>
      <c r="M5" s="36"/>
      <c r="N5" s="115"/>
      <c r="O5" s="1" t="str">
        <f>設定!H11</f>
        <v>その他謝儀</v>
      </c>
      <c r="P5" s="1"/>
      <c r="Q5" s="12">
        <f t="shared" si="8"/>
        <v>0</v>
      </c>
      <c r="U5" s="13" t="s">
        <v>29</v>
      </c>
      <c r="V5" s="14">
        <v>0.02</v>
      </c>
      <c r="W5" s="15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4.25" thickBot="1" x14ac:dyDescent="0.2">
      <c r="A6" s="11" t="str">
        <f>IF(B6="","",COUNTA($B$3:B6))</f>
        <v/>
      </c>
      <c r="B6" s="24"/>
      <c r="C6" s="25"/>
      <c r="D6" s="3"/>
      <c r="E6" s="3"/>
      <c r="F6" s="26"/>
      <c r="G6" s="26"/>
      <c r="H6" s="28" t="str">
        <f t="shared" si="9"/>
        <v/>
      </c>
      <c r="J6" s="115"/>
      <c r="K6" s="1"/>
      <c r="L6" s="12">
        <f t="shared" si="10"/>
        <v>0</v>
      </c>
      <c r="M6" s="36"/>
      <c r="N6" s="115"/>
      <c r="O6" s="1" t="str">
        <f>設定!H12</f>
        <v>社会保険料</v>
      </c>
      <c r="P6" s="1"/>
      <c r="Q6" s="12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x14ac:dyDescent="0.15">
      <c r="A7" s="11" t="str">
        <f>IF(B7="","",COUNTA($B$3:B7))</f>
        <v/>
      </c>
      <c r="B7" s="24"/>
      <c r="C7" s="25"/>
      <c r="D7" s="3"/>
      <c r="E7" s="3"/>
      <c r="F7" s="26"/>
      <c r="G7" s="26"/>
      <c r="H7" s="28" t="str">
        <f t="shared" si="9"/>
        <v/>
      </c>
      <c r="J7" s="115" t="s">
        <v>10</v>
      </c>
      <c r="K7" s="1" t="str">
        <f>設定!H3</f>
        <v>会堂献金</v>
      </c>
      <c r="L7" s="12">
        <f t="shared" si="10"/>
        <v>0</v>
      </c>
      <c r="M7" s="36"/>
      <c r="N7" s="115" t="s">
        <v>68</v>
      </c>
      <c r="O7" s="1" t="str">
        <f>設定!H13</f>
        <v>特別集会費</v>
      </c>
      <c r="P7" s="1"/>
      <c r="Q7" s="12">
        <f t="shared" si="8"/>
        <v>0</v>
      </c>
      <c r="U7" s="20" t="s">
        <v>102</v>
      </c>
      <c r="V7" s="21" t="s">
        <v>54</v>
      </c>
      <c r="W7" s="22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x14ac:dyDescent="0.15">
      <c r="A8" s="11" t="str">
        <f>IF(B8="","",COUNTA($B$3:B8))</f>
        <v/>
      </c>
      <c r="B8" s="24"/>
      <c r="C8" s="25"/>
      <c r="D8" s="3"/>
      <c r="E8" s="3"/>
      <c r="F8" s="26"/>
      <c r="G8" s="26"/>
      <c r="H8" s="28" t="str">
        <f t="shared" si="9"/>
        <v/>
      </c>
      <c r="J8" s="115"/>
      <c r="K8" s="1" t="str">
        <f>設定!H4</f>
        <v>特別献金</v>
      </c>
      <c r="L8" s="12">
        <f t="shared" si="10"/>
        <v>0</v>
      </c>
      <c r="M8" s="36"/>
      <c r="N8" s="115"/>
      <c r="O8" s="1" t="str">
        <f>設定!H14</f>
        <v>伝道教化費</v>
      </c>
      <c r="P8" s="1"/>
      <c r="Q8" s="12">
        <f t="shared" si="8"/>
        <v>0</v>
      </c>
      <c r="U8" s="11">
        <v>1</v>
      </c>
      <c r="V8" s="45" t="str">
        <f t="shared" ref="V8:W12" si="11">IF($U8&gt;MAX($Z$3:$Z$59),"",INDEX($B$3:$G$59,MATCH($U8,$Z$3:$Z$59,0),MATCH(V$7,$B$2:$G$2,0)))</f>
        <v/>
      </c>
      <c r="W8" s="12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x14ac:dyDescent="0.15">
      <c r="A9" s="11" t="str">
        <f>IF(B9="","",COUNTA($B$3:B9))</f>
        <v/>
      </c>
      <c r="B9" s="24"/>
      <c r="C9" s="25"/>
      <c r="D9" s="3"/>
      <c r="E9" s="3"/>
      <c r="F9" s="26"/>
      <c r="G9" s="26"/>
      <c r="H9" s="28" t="str">
        <f t="shared" si="9"/>
        <v/>
      </c>
      <c r="J9" s="115"/>
      <c r="K9" s="1" t="str">
        <f>設定!H5</f>
        <v>本部指定献金</v>
      </c>
      <c r="L9" s="12">
        <f t="shared" si="10"/>
        <v>0</v>
      </c>
      <c r="M9" s="36"/>
      <c r="N9" s="115"/>
      <c r="O9" s="1" t="str">
        <f>設定!H15</f>
        <v>礼典集会費</v>
      </c>
      <c r="P9" s="1"/>
      <c r="Q9" s="12">
        <f t="shared" si="8"/>
        <v>0</v>
      </c>
      <c r="U9" s="11">
        <v>2</v>
      </c>
      <c r="V9" s="45" t="str">
        <f t="shared" si="11"/>
        <v/>
      </c>
      <c r="W9" s="12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x14ac:dyDescent="0.15">
      <c r="A10" s="11" t="str">
        <f>IF(B10="","",COUNTA($B$3:B10))</f>
        <v/>
      </c>
      <c r="B10" s="24"/>
      <c r="C10" s="25"/>
      <c r="D10" s="3"/>
      <c r="E10" s="3"/>
      <c r="F10" s="26"/>
      <c r="G10" s="26"/>
      <c r="H10" s="28" t="str">
        <f t="shared" si="9"/>
        <v/>
      </c>
      <c r="J10" s="115"/>
      <c r="K10" s="1" t="str">
        <f>設定!H6</f>
        <v>その他指定献金</v>
      </c>
      <c r="L10" s="12">
        <f t="shared" si="10"/>
        <v>0</v>
      </c>
      <c r="M10" s="36"/>
      <c r="N10" s="115"/>
      <c r="O10" s="1" t="str">
        <f>設定!H16</f>
        <v>牧会活動費</v>
      </c>
      <c r="P10" s="1"/>
      <c r="Q10" s="12">
        <f t="shared" si="8"/>
        <v>0</v>
      </c>
      <c r="U10" s="11">
        <v>3</v>
      </c>
      <c r="V10" s="45" t="str">
        <f t="shared" si="11"/>
        <v/>
      </c>
      <c r="W10" s="12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x14ac:dyDescent="0.15">
      <c r="A11" s="11" t="str">
        <f>IF(B11="","",COUNTA($B$3:B11))</f>
        <v/>
      </c>
      <c r="B11" s="24"/>
      <c r="C11" s="25"/>
      <c r="D11" s="3"/>
      <c r="E11" s="3"/>
      <c r="F11" s="26"/>
      <c r="G11" s="26"/>
      <c r="H11" s="28" t="str">
        <f t="shared" si="9"/>
        <v/>
      </c>
      <c r="J11" s="115"/>
      <c r="K11" s="1"/>
      <c r="L11" s="12">
        <f t="shared" si="10"/>
        <v>0</v>
      </c>
      <c r="M11" s="36"/>
      <c r="N11" s="115"/>
      <c r="O11" s="1" t="str">
        <f>設定!H17</f>
        <v>教会学校費</v>
      </c>
      <c r="P11" s="1"/>
      <c r="Q11" s="12">
        <f t="shared" si="8"/>
        <v>0</v>
      </c>
      <c r="U11" s="11">
        <v>4</v>
      </c>
      <c r="V11" s="45" t="str">
        <f t="shared" si="11"/>
        <v/>
      </c>
      <c r="W11" s="12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4.25" thickBot="1" x14ac:dyDescent="0.2">
      <c r="A12" s="11" t="str">
        <f>IF(B12="","",COUNTA($B$3:B12))</f>
        <v/>
      </c>
      <c r="B12" s="24"/>
      <c r="C12" s="25"/>
      <c r="D12" s="3"/>
      <c r="E12" s="3"/>
      <c r="F12" s="26"/>
      <c r="G12" s="26"/>
      <c r="H12" s="28" t="str">
        <f t="shared" si="9"/>
        <v/>
      </c>
      <c r="J12" s="115" t="s">
        <v>64</v>
      </c>
      <c r="K12" s="1" t="str">
        <f>設定!H7</f>
        <v>教会援助金</v>
      </c>
      <c r="L12" s="12">
        <f t="shared" si="10"/>
        <v>0</v>
      </c>
      <c r="M12" s="36"/>
      <c r="N12" s="115"/>
      <c r="O12" s="1" t="str">
        <f>設定!H18</f>
        <v>図書研修費</v>
      </c>
      <c r="P12" s="1"/>
      <c r="Q12" s="12">
        <f t="shared" si="8"/>
        <v>0</v>
      </c>
      <c r="U12" s="13">
        <v>5</v>
      </c>
      <c r="V12" s="47" t="str">
        <f t="shared" si="11"/>
        <v/>
      </c>
      <c r="W12" s="15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x14ac:dyDescent="0.15">
      <c r="A13" s="11" t="str">
        <f>IF(B13="","",COUNTA($B$3:B13))</f>
        <v/>
      </c>
      <c r="B13" s="24"/>
      <c r="C13" s="25"/>
      <c r="D13" s="3"/>
      <c r="E13" s="3"/>
      <c r="F13" s="26"/>
      <c r="G13" s="26"/>
      <c r="H13" s="28" t="str">
        <f t="shared" si="9"/>
        <v/>
      </c>
      <c r="J13" s="115"/>
      <c r="K13" s="1" t="str">
        <f>設定!H8</f>
        <v>雑収入</v>
      </c>
      <c r="L13" s="12">
        <f t="shared" si="10"/>
        <v>0</v>
      </c>
      <c r="M13" s="36"/>
      <c r="N13" s="115"/>
      <c r="O13" s="1" t="str">
        <f>設定!H19</f>
        <v>交通費</v>
      </c>
      <c r="P13" s="1"/>
      <c r="Q13" s="12">
        <f t="shared" si="8"/>
        <v>0</v>
      </c>
      <c r="U13" s="20" t="s">
        <v>12</v>
      </c>
      <c r="V13" s="21" t="s">
        <v>54</v>
      </c>
      <c r="W13" s="22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x14ac:dyDescent="0.15">
      <c r="A14" s="11" t="str">
        <f>IF(B14="","",COUNTA($B$3:B14))</f>
        <v/>
      </c>
      <c r="B14" s="24"/>
      <c r="C14" s="25"/>
      <c r="D14" s="3"/>
      <c r="E14" s="3"/>
      <c r="F14" s="26"/>
      <c r="G14" s="26"/>
      <c r="H14" s="28" t="str">
        <f t="shared" si="9"/>
        <v/>
      </c>
      <c r="J14" s="115"/>
      <c r="K14" s="1"/>
      <c r="L14" s="12">
        <f t="shared" si="10"/>
        <v>0</v>
      </c>
      <c r="M14" s="36"/>
      <c r="N14" s="115"/>
      <c r="O14" s="1" t="str">
        <f>設定!H20</f>
        <v>通信費</v>
      </c>
      <c r="P14" s="1"/>
      <c r="Q14" s="12">
        <f t="shared" si="8"/>
        <v>0</v>
      </c>
      <c r="U14" s="11">
        <v>1</v>
      </c>
      <c r="V14" s="46" t="str">
        <f t="shared" ref="V14:W18" si="12">IF($U14&gt;MAX($AB$3:$AB$59),"",INDEX($B$3:$G$59,MATCH($U14,$AB$3:$AB$59,0),MATCH(V$13,$B$2:$G$2,0)))</f>
        <v/>
      </c>
      <c r="W14" s="12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x14ac:dyDescent="0.15">
      <c r="A15" s="11" t="str">
        <f>IF(B15="","",COUNTA($B$3:B15))</f>
        <v/>
      </c>
      <c r="B15" s="24"/>
      <c r="C15" s="25"/>
      <c r="D15" s="3"/>
      <c r="E15" s="3"/>
      <c r="F15" s="26"/>
      <c r="G15" s="26"/>
      <c r="H15" s="28" t="str">
        <f t="shared" si="9"/>
        <v/>
      </c>
      <c r="J15" s="115" t="s">
        <v>15</v>
      </c>
      <c r="K15" s="1" t="str">
        <f>設定!H9</f>
        <v>借入金</v>
      </c>
      <c r="L15" s="12">
        <f t="shared" si="10"/>
        <v>0</v>
      </c>
      <c r="M15" s="36"/>
      <c r="N15" s="115" t="s">
        <v>69</v>
      </c>
      <c r="O15" s="129" t="s">
        <v>66</v>
      </c>
      <c r="P15" s="1" t="str">
        <f>設定!H21</f>
        <v>本部什一献金</v>
      </c>
      <c r="Q15" s="12">
        <f t="shared" ref="Q15:Q20" si="13">SUMIF(C$3:C$59,P15,G$3:G$59)</f>
        <v>0</v>
      </c>
      <c r="U15" s="11">
        <v>2</v>
      </c>
      <c r="V15" s="46" t="str">
        <f t="shared" si="12"/>
        <v/>
      </c>
      <c r="W15" s="12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x14ac:dyDescent="0.15">
      <c r="A16" s="11" t="str">
        <f>IF(B16="","",COUNTA($B$3:B16))</f>
        <v/>
      </c>
      <c r="B16" s="24"/>
      <c r="C16" s="25"/>
      <c r="D16" s="3"/>
      <c r="E16" s="3"/>
      <c r="F16" s="26"/>
      <c r="G16" s="26"/>
      <c r="H16" s="28" t="str">
        <f t="shared" si="9"/>
        <v/>
      </c>
      <c r="J16" s="115"/>
      <c r="K16" s="1"/>
      <c r="L16" s="12">
        <f t="shared" si="10"/>
        <v>0</v>
      </c>
      <c r="M16" s="36"/>
      <c r="N16" s="115"/>
      <c r="O16" s="129"/>
      <c r="P16" s="1" t="str">
        <f>設定!H22</f>
        <v>厚生福祉献金</v>
      </c>
      <c r="Q16" s="12">
        <f t="shared" si="13"/>
        <v>0</v>
      </c>
      <c r="U16" s="11">
        <v>3</v>
      </c>
      <c r="V16" s="46" t="str">
        <f t="shared" si="12"/>
        <v/>
      </c>
      <c r="W16" s="12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4.25" thickBot="1" x14ac:dyDescent="0.2">
      <c r="A17" s="11" t="str">
        <f>IF(B17="","",COUNTA($B$3:B17))</f>
        <v/>
      </c>
      <c r="B17" s="24"/>
      <c r="C17" s="25"/>
      <c r="D17" s="3"/>
      <c r="E17" s="3"/>
      <c r="F17" s="26"/>
      <c r="G17" s="26"/>
      <c r="H17" s="28" t="str">
        <f t="shared" si="9"/>
        <v/>
      </c>
      <c r="J17" s="122" t="s">
        <v>65</v>
      </c>
      <c r="K17" s="120"/>
      <c r="L17" s="15">
        <f>SUM(L4:L16)</f>
        <v>0</v>
      </c>
      <c r="M17" s="36"/>
      <c r="N17" s="115"/>
      <c r="O17" s="129"/>
      <c r="P17" s="1" t="str">
        <f>設定!H23</f>
        <v>退職積立献金</v>
      </c>
      <c r="Q17" s="12">
        <f t="shared" si="13"/>
        <v>0</v>
      </c>
      <c r="U17" s="11">
        <v>4</v>
      </c>
      <c r="V17" s="46" t="str">
        <f t="shared" si="12"/>
        <v/>
      </c>
      <c r="W17" s="12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4.25" thickBot="1" x14ac:dyDescent="0.2">
      <c r="A18" s="11" t="str">
        <f>IF(B18="","",COUNTA($B$3:B18))</f>
        <v/>
      </c>
      <c r="B18" s="24"/>
      <c r="C18" s="25"/>
      <c r="D18" s="3"/>
      <c r="E18" s="3"/>
      <c r="F18" s="26"/>
      <c r="G18" s="26"/>
      <c r="H18" s="28" t="str">
        <f t="shared" si="9"/>
        <v/>
      </c>
      <c r="N18" s="115"/>
      <c r="O18" s="129"/>
      <c r="P18" s="1" t="str">
        <f>設定!H24</f>
        <v>海外宣教献金</v>
      </c>
      <c r="Q18" s="12">
        <f t="shared" si="13"/>
        <v>0</v>
      </c>
      <c r="U18" s="49">
        <v>5</v>
      </c>
      <c r="V18" s="50" t="str">
        <f t="shared" si="12"/>
        <v/>
      </c>
      <c r="W18" s="51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4.25" thickBot="1" x14ac:dyDescent="0.2">
      <c r="A19" s="11" t="str">
        <f>IF(B19="","",COUNTA($B$3:B19))</f>
        <v/>
      </c>
      <c r="B19" s="24"/>
      <c r="C19" s="25"/>
      <c r="D19" s="3"/>
      <c r="E19" s="3"/>
      <c r="F19" s="26"/>
      <c r="G19" s="26"/>
      <c r="H19" s="28" t="str">
        <f t="shared" si="9"/>
        <v/>
      </c>
      <c r="J19" t="s">
        <v>74</v>
      </c>
      <c r="N19" s="115"/>
      <c r="O19" s="129"/>
      <c r="P19" s="1" t="str">
        <f>設定!H25</f>
        <v>国内宣教献金</v>
      </c>
      <c r="Q19" s="12">
        <f t="shared" si="13"/>
        <v>0</v>
      </c>
      <c r="U19" s="20" t="s">
        <v>14</v>
      </c>
      <c r="V19" s="21" t="s">
        <v>54</v>
      </c>
      <c r="W19" s="22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x14ac:dyDescent="0.15">
      <c r="A20" s="11" t="str">
        <f>IF(B20="","",COUNTA($B$3:B20))</f>
        <v/>
      </c>
      <c r="B20" s="24"/>
      <c r="C20" s="25"/>
      <c r="D20" s="3"/>
      <c r="E20" s="3"/>
      <c r="F20" s="26"/>
      <c r="G20" s="26"/>
      <c r="H20" s="28" t="str">
        <f t="shared" si="9"/>
        <v/>
      </c>
      <c r="J20" s="39">
        <v>1</v>
      </c>
      <c r="K20" s="85" t="str">
        <f>V8</f>
        <v/>
      </c>
      <c r="L20" s="30" t="str">
        <f>W8</f>
        <v/>
      </c>
      <c r="M20" s="38"/>
      <c r="N20" s="115"/>
      <c r="O20" s="129"/>
      <c r="P20" s="1" t="str">
        <f>設定!H26</f>
        <v>本部その他献金</v>
      </c>
      <c r="Q20" s="12">
        <f t="shared" si="13"/>
        <v>0</v>
      </c>
      <c r="R20" s="8">
        <f>SUM(L20:L22)</f>
        <v>0</v>
      </c>
      <c r="S20" t="s">
        <v>76</v>
      </c>
      <c r="U20" s="11">
        <v>1</v>
      </c>
      <c r="V20" s="46" t="str">
        <f>IF($U20&gt;MAX($AD$3:$AD$59),"",INDEX($B$3:$G$59,MATCH($U20,$AD$3:$AD$59,0),MATCH(V$19,$B$2:$G$2,0)))</f>
        <v/>
      </c>
      <c r="W20" s="12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x14ac:dyDescent="0.15">
      <c r="A21" s="11" t="str">
        <f>IF(B21="","",COUNTA($B$3:B21))</f>
        <v/>
      </c>
      <c r="B21" s="24"/>
      <c r="C21" s="25"/>
      <c r="D21" s="3"/>
      <c r="E21" s="3"/>
      <c r="F21" s="26"/>
      <c r="G21" s="26"/>
      <c r="H21" s="28" t="str">
        <f t="shared" si="9"/>
        <v/>
      </c>
      <c r="J21" s="41">
        <v>2</v>
      </c>
      <c r="K21" s="86" t="str">
        <f t="shared" ref="K21:L21" si="14">V9</f>
        <v/>
      </c>
      <c r="L21" s="27" t="str">
        <f t="shared" si="14"/>
        <v/>
      </c>
      <c r="M21" s="38"/>
      <c r="N21" s="115"/>
      <c r="O21" s="1" t="str">
        <f>設定!H27</f>
        <v>その他協力献金</v>
      </c>
      <c r="P21" s="1"/>
      <c r="Q21" s="12">
        <f t="shared" ref="Q21:Q36" si="15">SUMIF(C$3:C$59,O21,G$3:G$59)</f>
        <v>0</v>
      </c>
      <c r="R21" s="8">
        <f>SUM(L25:L27)</f>
        <v>0</v>
      </c>
      <c r="S21" t="s">
        <v>76</v>
      </c>
      <c r="U21" s="11">
        <v>2</v>
      </c>
      <c r="V21" s="46" t="str">
        <f t="shared" ref="V21:W23" si="16">IF($U21&gt;MAX($AD$3:$AD$59),"",INDEX($B$3:$G$59,MATCH($U21,$AD$3:$AD$59,0),MATCH(V$19,$B$2:$G$2,0)))</f>
        <v/>
      </c>
      <c r="W21" s="12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4.25" thickBot="1" x14ac:dyDescent="0.2">
      <c r="A22" s="11" t="str">
        <f>IF(B22="","",COUNTA($B$3:B22))</f>
        <v/>
      </c>
      <c r="B22" s="24"/>
      <c r="C22" s="25"/>
      <c r="D22" s="3"/>
      <c r="E22" s="3"/>
      <c r="F22" s="26"/>
      <c r="G22" s="26"/>
      <c r="H22" s="28" t="str">
        <f t="shared" si="9"/>
        <v/>
      </c>
      <c r="J22" s="43">
        <v>3</v>
      </c>
      <c r="K22" s="87" t="str">
        <f t="shared" ref="K22:L22" si="17">V10</f>
        <v/>
      </c>
      <c r="L22" s="31" t="str">
        <f t="shared" si="17"/>
        <v/>
      </c>
      <c r="M22" s="38"/>
      <c r="N22" s="115" t="s">
        <v>70</v>
      </c>
      <c r="O22" s="1" t="str">
        <f>設定!H28</f>
        <v>修繕管理費</v>
      </c>
      <c r="P22" s="1"/>
      <c r="Q22" s="12">
        <f t="shared" si="15"/>
        <v>0</v>
      </c>
      <c r="U22" s="11">
        <v>3</v>
      </c>
      <c r="V22" s="46" t="str">
        <f t="shared" si="16"/>
        <v/>
      </c>
      <c r="W22" s="12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4.25" thickBot="1" x14ac:dyDescent="0.2">
      <c r="A23" s="11" t="str">
        <f>IF(B23="","",COUNTA($B$3:B23))</f>
        <v/>
      </c>
      <c r="B23" s="24"/>
      <c r="C23" s="25"/>
      <c r="D23" s="3"/>
      <c r="E23" s="3"/>
      <c r="F23" s="26"/>
      <c r="G23" s="26"/>
      <c r="H23" s="28" t="str">
        <f t="shared" si="9"/>
        <v/>
      </c>
      <c r="N23" s="115"/>
      <c r="O23" s="1" t="str">
        <f>設定!H29</f>
        <v>租税保険料</v>
      </c>
      <c r="P23" s="1"/>
      <c r="Q23" s="12">
        <f t="shared" si="15"/>
        <v>0</v>
      </c>
      <c r="U23" s="49">
        <v>4</v>
      </c>
      <c r="V23" s="50" t="str">
        <f t="shared" si="16"/>
        <v/>
      </c>
      <c r="W23" s="51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4.25" thickBot="1" x14ac:dyDescent="0.2">
      <c r="A24" s="11" t="str">
        <f>IF(B24="","",COUNTA($B$3:B24))</f>
        <v/>
      </c>
      <c r="B24" s="24"/>
      <c r="C24" s="25"/>
      <c r="D24" s="3"/>
      <c r="E24" s="3"/>
      <c r="F24" s="26"/>
      <c r="G24" s="26"/>
      <c r="H24" s="28" t="str">
        <f t="shared" si="9"/>
        <v/>
      </c>
      <c r="J24" t="s">
        <v>75</v>
      </c>
      <c r="N24" s="115"/>
      <c r="O24" s="1" t="str">
        <f>設定!H30</f>
        <v>借地借家料</v>
      </c>
      <c r="P24" s="1"/>
      <c r="Q24" s="12">
        <f t="shared" si="15"/>
        <v>0</v>
      </c>
      <c r="U24" s="52" t="s">
        <v>17</v>
      </c>
      <c r="V24" s="53" t="s">
        <v>54</v>
      </c>
      <c r="W24" s="54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x14ac:dyDescent="0.15">
      <c r="A25" s="11" t="str">
        <f>IF(B25="","",COUNTA($B$3:B25))</f>
        <v/>
      </c>
      <c r="B25" s="24"/>
      <c r="C25" s="25"/>
      <c r="D25" s="3"/>
      <c r="E25" s="3"/>
      <c r="F25" s="26"/>
      <c r="G25" s="26"/>
      <c r="H25" s="28" t="str">
        <f t="shared" si="9"/>
        <v/>
      </c>
      <c r="J25" s="39">
        <v>1</v>
      </c>
      <c r="K25" s="40" t="str">
        <f>V14</f>
        <v/>
      </c>
      <c r="L25" s="30" t="str">
        <f>W14</f>
        <v/>
      </c>
      <c r="M25" s="38"/>
      <c r="N25" s="115"/>
      <c r="O25" s="1" t="str">
        <f>設定!H31</f>
        <v>事務費</v>
      </c>
      <c r="P25" s="1"/>
      <c r="Q25" s="12">
        <f t="shared" si="15"/>
        <v>0</v>
      </c>
      <c r="U25" s="11">
        <v>1</v>
      </c>
      <c r="V25" s="46" t="str">
        <f>IF($U25&gt;MAX($AF$3:$AF$59),"",INDEX($B$3:$G$59,MATCH($U25,$AF$3:$AF$59,0),MATCH(V$24,$B$2:$G$2,0)))</f>
        <v/>
      </c>
      <c r="W25" s="12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x14ac:dyDescent="0.15">
      <c r="A26" s="11" t="str">
        <f>IF(B26="","",COUNTA($B$3:B26))</f>
        <v/>
      </c>
      <c r="B26" s="24"/>
      <c r="C26" s="25"/>
      <c r="D26" s="3"/>
      <c r="E26" s="3"/>
      <c r="F26" s="26"/>
      <c r="G26" s="26"/>
      <c r="H26" s="28" t="str">
        <f t="shared" si="9"/>
        <v/>
      </c>
      <c r="J26" s="41">
        <v>2</v>
      </c>
      <c r="K26" s="42" t="str">
        <f t="shared" ref="K26:L26" si="18">V15</f>
        <v/>
      </c>
      <c r="L26" s="27" t="str">
        <f t="shared" si="18"/>
        <v/>
      </c>
      <c r="M26" s="38"/>
      <c r="N26" s="115"/>
      <c r="O26" s="1" t="str">
        <f>設定!H32</f>
        <v>光熱水費</v>
      </c>
      <c r="P26" s="1"/>
      <c r="Q26" s="12">
        <f t="shared" si="15"/>
        <v>0</v>
      </c>
      <c r="U26" s="11">
        <v>2</v>
      </c>
      <c r="V26" s="46" t="str">
        <f t="shared" ref="V26:W28" si="19">IF($U26&gt;MAX($AF$3:$AF$59),"",INDEX($B$3:$G$59,MATCH($U26,$AF$3:$AF$59,0),MATCH(V$24,$B$2:$G$2,0)))</f>
        <v/>
      </c>
      <c r="W26" s="12" t="str">
        <f t="shared" si="19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4.25" thickBot="1" x14ac:dyDescent="0.2">
      <c r="A27" s="11" t="str">
        <f>IF(B27="","",COUNTA($B$3:B27))</f>
        <v/>
      </c>
      <c r="B27" s="24"/>
      <c r="C27" s="25"/>
      <c r="D27" s="3"/>
      <c r="E27" s="3"/>
      <c r="F27" s="26"/>
      <c r="G27" s="26"/>
      <c r="H27" s="28" t="str">
        <f t="shared" si="9"/>
        <v/>
      </c>
      <c r="J27" s="43">
        <v>3</v>
      </c>
      <c r="K27" s="44" t="str">
        <f t="shared" ref="K27:L27" si="20">V16</f>
        <v/>
      </c>
      <c r="L27" s="31" t="str">
        <f t="shared" si="20"/>
        <v/>
      </c>
      <c r="M27" s="38"/>
      <c r="N27" s="115"/>
      <c r="O27" s="1" t="str">
        <f>設定!H33</f>
        <v>備品費</v>
      </c>
      <c r="P27" s="1"/>
      <c r="Q27" s="12">
        <f t="shared" si="15"/>
        <v>0</v>
      </c>
      <c r="U27" s="11">
        <v>3</v>
      </c>
      <c r="V27" s="46" t="str">
        <f t="shared" si="19"/>
        <v/>
      </c>
      <c r="W27" s="12" t="str">
        <f t="shared" si="19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4.25" thickBot="1" x14ac:dyDescent="0.2">
      <c r="A28" s="11" t="str">
        <f>IF(B28="","",COUNTA($B$3:B28))</f>
        <v/>
      </c>
      <c r="B28" s="24"/>
      <c r="C28" s="25"/>
      <c r="D28" s="3"/>
      <c r="E28" s="3"/>
      <c r="F28" s="26"/>
      <c r="G28" s="26"/>
      <c r="H28" s="28" t="str">
        <f t="shared" si="9"/>
        <v/>
      </c>
      <c r="N28" s="115"/>
      <c r="O28" s="1" t="str">
        <f>設定!H34</f>
        <v>慶弔費</v>
      </c>
      <c r="P28" s="1"/>
      <c r="Q28" s="12">
        <f t="shared" si="15"/>
        <v>0</v>
      </c>
      <c r="U28" s="49">
        <v>4</v>
      </c>
      <c r="V28" s="50" t="str">
        <f t="shared" si="19"/>
        <v/>
      </c>
      <c r="W28" s="51" t="str">
        <f t="shared" si="19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4.25" thickBot="1" x14ac:dyDescent="0.2">
      <c r="A29" s="11" t="str">
        <f>IF(B29="","",COUNTA($B$3:B29))</f>
        <v/>
      </c>
      <c r="B29" s="24"/>
      <c r="C29" s="25"/>
      <c r="D29" s="3"/>
      <c r="E29" s="3"/>
      <c r="F29" s="26"/>
      <c r="G29" s="26"/>
      <c r="H29" s="28" t="str">
        <f t="shared" si="9"/>
        <v/>
      </c>
      <c r="J29" t="s">
        <v>67</v>
      </c>
      <c r="N29" s="115"/>
      <c r="O29" s="1" t="str">
        <f>設定!H35</f>
        <v>接待費</v>
      </c>
      <c r="P29" s="1"/>
      <c r="Q29" s="12">
        <f t="shared" si="15"/>
        <v>0</v>
      </c>
      <c r="U29" s="52" t="s">
        <v>33</v>
      </c>
      <c r="V29" s="53" t="s">
        <v>54</v>
      </c>
      <c r="W29" s="54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x14ac:dyDescent="0.15">
      <c r="A30" s="11" t="str">
        <f>IF(B30="","",COUNTA($B$3:B30))</f>
        <v/>
      </c>
      <c r="B30" s="24"/>
      <c r="C30" s="25"/>
      <c r="D30" s="3"/>
      <c r="E30" s="3"/>
      <c r="F30" s="26"/>
      <c r="G30" s="26"/>
      <c r="H30" s="28" t="str">
        <f t="shared" si="9"/>
        <v/>
      </c>
      <c r="J30" s="39">
        <v>1</v>
      </c>
      <c r="K30" s="40"/>
      <c r="L30" s="30"/>
      <c r="M30" s="38"/>
      <c r="N30" s="115"/>
      <c r="O30" s="1" t="str">
        <f>設定!H36</f>
        <v>諸費</v>
      </c>
      <c r="P30" s="1"/>
      <c r="Q30" s="12">
        <f t="shared" si="15"/>
        <v>0</v>
      </c>
      <c r="U30" s="11">
        <v>1</v>
      </c>
      <c r="V30" s="46" t="str">
        <f>IF($U30&gt;MAX($AH$3:$AH$59),"",INDEX($B$3:$G$59,MATCH($U30,$AH$3:$AH$59,0),MATCH(V$29,$B$2:$G$2,0)))</f>
        <v/>
      </c>
      <c r="W30" s="12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x14ac:dyDescent="0.15">
      <c r="A31" s="11" t="str">
        <f>IF(B31="","",COUNTA($B$3:B31))</f>
        <v/>
      </c>
      <c r="B31" s="24"/>
      <c r="C31" s="25"/>
      <c r="D31" s="3"/>
      <c r="E31" s="3"/>
      <c r="F31" s="26"/>
      <c r="G31" s="26"/>
      <c r="H31" s="28" t="str">
        <f t="shared" si="9"/>
        <v/>
      </c>
      <c r="J31" s="41">
        <v>2</v>
      </c>
      <c r="K31" s="42"/>
      <c r="L31" s="27"/>
      <c r="M31" s="38"/>
      <c r="N31" s="115" t="s">
        <v>44</v>
      </c>
      <c r="O31" s="1" t="str">
        <f>設定!H37</f>
        <v>施設・整備費</v>
      </c>
      <c r="P31" s="1"/>
      <c r="Q31" s="12">
        <f t="shared" si="15"/>
        <v>0</v>
      </c>
      <c r="U31" s="11">
        <v>2</v>
      </c>
      <c r="V31" s="46" t="str">
        <f t="shared" ref="V31:W33" si="21">IF($U31&gt;MAX($AH$3:$AH$59),"",INDEX($B$3:$G$59,MATCH($U31,$AH$3:$AH$59,0),MATCH(V$29,$B$2:$G$2,0)))</f>
        <v/>
      </c>
      <c r="W31" s="12" t="str">
        <f t="shared" si="21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4.25" thickBot="1" x14ac:dyDescent="0.2">
      <c r="A32" s="11" t="str">
        <f>IF(B32="","",COUNTA($B$3:B32))</f>
        <v/>
      </c>
      <c r="B32" s="24"/>
      <c r="C32" s="25"/>
      <c r="D32" s="3"/>
      <c r="E32" s="3"/>
      <c r="F32" s="26"/>
      <c r="G32" s="26"/>
      <c r="H32" s="28" t="str">
        <f t="shared" si="9"/>
        <v/>
      </c>
      <c r="J32" s="43">
        <v>3</v>
      </c>
      <c r="K32" s="44"/>
      <c r="L32" s="31"/>
      <c r="M32" s="38"/>
      <c r="N32" s="115"/>
      <c r="O32" s="1" t="str">
        <f>設定!H38</f>
        <v>会堂建築費</v>
      </c>
      <c r="P32" s="1"/>
      <c r="Q32" s="12">
        <f t="shared" si="15"/>
        <v>0</v>
      </c>
      <c r="U32" s="11">
        <v>3</v>
      </c>
      <c r="V32" s="46" t="str">
        <f t="shared" si="21"/>
        <v/>
      </c>
      <c r="W32" s="12" t="str">
        <f t="shared" si="21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4.25" thickBot="1" x14ac:dyDescent="0.2">
      <c r="A33" s="11" t="str">
        <f>IF(B33="","",COUNTA($B$3:B33))</f>
        <v/>
      </c>
      <c r="B33" s="24"/>
      <c r="C33" s="25"/>
      <c r="D33" s="3"/>
      <c r="E33" s="3"/>
      <c r="F33" s="26"/>
      <c r="G33" s="26"/>
      <c r="H33" s="28" t="str">
        <f t="shared" si="9"/>
        <v/>
      </c>
      <c r="N33" s="115" t="s">
        <v>71</v>
      </c>
      <c r="O33" s="1" t="str">
        <f>設定!H39</f>
        <v>会堂返済費</v>
      </c>
      <c r="P33" s="1"/>
      <c r="Q33" s="12">
        <f t="shared" si="15"/>
        <v>0</v>
      </c>
      <c r="U33" s="13">
        <v>4</v>
      </c>
      <c r="V33" s="48" t="str">
        <f t="shared" si="21"/>
        <v/>
      </c>
      <c r="W33" s="15" t="str">
        <f t="shared" si="21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4.25" thickBot="1" x14ac:dyDescent="0.2">
      <c r="A34" s="11" t="str">
        <f>IF(B34="","",COUNTA($B$3:B34))</f>
        <v/>
      </c>
      <c r="B34" s="24"/>
      <c r="C34" s="25"/>
      <c r="D34" s="3"/>
      <c r="E34" s="3"/>
      <c r="F34" s="26"/>
      <c r="G34" s="26"/>
      <c r="H34" s="28" t="str">
        <f t="shared" si="9"/>
        <v/>
      </c>
      <c r="N34" s="115"/>
      <c r="O34" s="1" t="str">
        <f>設定!H40</f>
        <v>その他返済金</v>
      </c>
      <c r="P34" s="1"/>
      <c r="Q34" s="12">
        <f t="shared" si="15"/>
        <v>0</v>
      </c>
      <c r="U34" s="55" t="s">
        <v>32</v>
      </c>
      <c r="V34" s="56" t="s">
        <v>54</v>
      </c>
      <c r="W34" s="57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x14ac:dyDescent="0.15">
      <c r="A35" s="11" t="str">
        <f>IF(B35="","",COUNTA($B$3:B35))</f>
        <v/>
      </c>
      <c r="B35" s="24"/>
      <c r="C35" s="25"/>
      <c r="D35" s="3"/>
      <c r="E35" s="3"/>
      <c r="F35" s="26"/>
      <c r="G35" s="26"/>
      <c r="H35" s="28" t="str">
        <f t="shared" si="9"/>
        <v/>
      </c>
      <c r="J35" s="76" t="s">
        <v>130</v>
      </c>
      <c r="K35" s="98"/>
      <c r="L35" s="58">
        <f>F3</f>
        <v>0</v>
      </c>
      <c r="N35" s="115" t="s">
        <v>72</v>
      </c>
      <c r="O35" s="1" t="str">
        <f>設定!H41</f>
        <v>会堂積立金</v>
      </c>
      <c r="P35" s="1"/>
      <c r="Q35" s="12">
        <f t="shared" si="15"/>
        <v>0</v>
      </c>
      <c r="U35" s="11">
        <v>1</v>
      </c>
      <c r="V35" s="46" t="str">
        <f>IF($U35&gt;MAX($AJ$3:$AJ$59),"",INDEX($B$3:$G$59,MATCH($U35,$AJ$3:$AJ$59,0),MATCH(V$34,$B$2:$G$2,0)))</f>
        <v/>
      </c>
      <c r="W35" s="12" t="str">
        <f>IF($U35&gt;MAX($AJ$3:$AJ$59),"",INDEX($B$3:$G$59,MATCH($U35,$AJ$3:$AJ$59,0),MATCH(W$34,$B$2:$G$2,0)))</f>
        <v/>
      </c>
      <c r="Y35" t="str">
        <f t="shared" ref="Y35:Y59" si="22">IF($C35=Y$2,"◎","")</f>
        <v/>
      </c>
      <c r="Z35" t="str">
        <f>IF(Y35="◎",COUNTIF(Y$3:Y35,"◎"),"")</f>
        <v/>
      </c>
      <c r="AA35" t="str">
        <f t="shared" ref="AA35:AA59" si="23">IF($C35=AA$2,"◎","")</f>
        <v/>
      </c>
      <c r="AB35" t="str">
        <f>IF(AA35="◎",COUNTIF(AA$3:AA35,"◎"),"")</f>
        <v/>
      </c>
      <c r="AC35" t="str">
        <f t="shared" ref="AC35:AC59" si="24">IF($C35=AC$2,"◎","")</f>
        <v/>
      </c>
      <c r="AD35" t="str">
        <f>IF(AC35="◎",COUNTIF(AC$3:AC35,"◎"),"")</f>
        <v/>
      </c>
      <c r="AE35" t="str">
        <f t="shared" ref="AE35:AE59" si="25">IF($C35=AE$2,"◎","")</f>
        <v/>
      </c>
      <c r="AF35" t="str">
        <f>IF(AE35="◎",COUNTIF(AE$3:AE35,"◎"),"")</f>
        <v/>
      </c>
      <c r="AG35" t="str">
        <f t="shared" ref="AG35:AG59" si="26">IF($C35=AG$2,"◎","")</f>
        <v/>
      </c>
      <c r="AH35" t="str">
        <f>IF(AG35="◎",COUNTIF(AG$3:AG35,"◎"),"")</f>
        <v/>
      </c>
      <c r="AI35" t="str">
        <f t="shared" ref="AI35:AI59" si="27">IF($C35=AI$2,"◎","")</f>
        <v/>
      </c>
      <c r="AJ35" t="str">
        <f>IF(AI35="◎",COUNTIF(AI$3:AI35,"◎"),"")</f>
        <v/>
      </c>
      <c r="AK35" t="str">
        <f t="shared" ref="AK35:AK59" si="28">IF($C35=AK$2,"◎","")</f>
        <v/>
      </c>
      <c r="AL35" t="str">
        <f>IF(AK35="◎",COUNTIF(AK$3:AK35,"◎"),"")</f>
        <v/>
      </c>
      <c r="AM35" t="str">
        <f t="shared" ref="AM35:AM59" si="29">IF($C35=AM$2,"◎","")</f>
        <v/>
      </c>
      <c r="AN35" t="str">
        <f>IF(AM35="◎",COUNTIF(AM$3:AM35,"◎"),"")</f>
        <v/>
      </c>
    </row>
    <row r="36" spans="1:40" x14ac:dyDescent="0.15">
      <c r="A36" s="11" t="str">
        <f>IF(B36="","",COUNTA($B$3:B36))</f>
        <v/>
      </c>
      <c r="B36" s="24"/>
      <c r="C36" s="25"/>
      <c r="D36" s="3"/>
      <c r="E36" s="3"/>
      <c r="F36" s="26"/>
      <c r="G36" s="26"/>
      <c r="H36" s="28" t="str">
        <f t="shared" si="9"/>
        <v/>
      </c>
      <c r="J36" s="80" t="s">
        <v>131</v>
      </c>
      <c r="K36" s="63"/>
      <c r="L36" s="12">
        <f>SUM(L17-Q37)</f>
        <v>0</v>
      </c>
      <c r="N36" s="115"/>
      <c r="O36" s="1" t="str">
        <f>設定!H42</f>
        <v>その他積立金</v>
      </c>
      <c r="P36" s="1"/>
      <c r="Q36" s="12">
        <f t="shared" si="15"/>
        <v>0</v>
      </c>
      <c r="U36" s="11">
        <v>2</v>
      </c>
      <c r="V36" s="46" t="str">
        <f t="shared" ref="V36:W38" si="30">IF($U36&gt;MAX($AJ$3:$AJ$59),"",INDEX($B$3:$G$59,MATCH($U36,$AJ$3:$AJ$59,0),MATCH(V$34,$B$2:$G$2,0)))</f>
        <v/>
      </c>
      <c r="W36" s="12" t="str">
        <f t="shared" si="30"/>
        <v/>
      </c>
      <c r="Y36" t="str">
        <f t="shared" si="22"/>
        <v/>
      </c>
      <c r="Z36" t="str">
        <f>IF(Y36="◎",COUNTIF(Y$3:Y36,"◎"),"")</f>
        <v/>
      </c>
      <c r="AA36" t="str">
        <f t="shared" si="23"/>
        <v/>
      </c>
      <c r="AB36" t="str">
        <f>IF(AA36="◎",COUNTIF(AA$3:AA36,"◎"),"")</f>
        <v/>
      </c>
      <c r="AC36" t="str">
        <f t="shared" si="24"/>
        <v/>
      </c>
      <c r="AD36" t="str">
        <f>IF(AC36="◎",COUNTIF(AC$3:AC36,"◎"),"")</f>
        <v/>
      </c>
      <c r="AE36" t="str">
        <f t="shared" si="25"/>
        <v/>
      </c>
      <c r="AF36" t="str">
        <f>IF(AE36="◎",COUNTIF(AE$3:AE36,"◎"),"")</f>
        <v/>
      </c>
      <c r="AG36" t="str">
        <f t="shared" si="26"/>
        <v/>
      </c>
      <c r="AH36" t="str">
        <f>IF(AG36="◎",COUNTIF(AG$3:AG36,"◎"),"")</f>
        <v/>
      </c>
      <c r="AI36" t="str">
        <f t="shared" si="27"/>
        <v/>
      </c>
      <c r="AJ36" t="str">
        <f>IF(AI36="◎",COUNTIF(AI$3:AI36,"◎"),"")</f>
        <v/>
      </c>
      <c r="AK36" t="str">
        <f t="shared" si="28"/>
        <v/>
      </c>
      <c r="AL36" t="str">
        <f>IF(AK36="◎",COUNTIF(AK$3:AK36,"◎"),"")</f>
        <v/>
      </c>
      <c r="AM36" t="str">
        <f t="shared" si="29"/>
        <v/>
      </c>
      <c r="AN36" t="str">
        <f>IF(AM36="◎",COUNTIF(AM$3:AM36,"◎"),"")</f>
        <v/>
      </c>
    </row>
    <row r="37" spans="1:40" ht="14.25" thickBot="1" x14ac:dyDescent="0.2">
      <c r="A37" s="11" t="str">
        <f>IF(B37="","",COUNTA($B$3:B37))</f>
        <v/>
      </c>
      <c r="B37" s="24"/>
      <c r="C37" s="25"/>
      <c r="D37" s="3"/>
      <c r="E37" s="3"/>
      <c r="F37" s="26"/>
      <c r="G37" s="26"/>
      <c r="H37" s="28" t="str">
        <f t="shared" si="9"/>
        <v/>
      </c>
      <c r="J37" s="82" t="s">
        <v>132</v>
      </c>
      <c r="K37" s="99"/>
      <c r="L37" s="15">
        <f>SUM(L35:L36)</f>
        <v>0</v>
      </c>
      <c r="N37" s="122" t="s">
        <v>73</v>
      </c>
      <c r="O37" s="120"/>
      <c r="P37" s="120"/>
      <c r="Q37" s="15">
        <f>SUM(Q4:Q36)</f>
        <v>0</v>
      </c>
      <c r="U37" s="11">
        <v>3</v>
      </c>
      <c r="V37" s="46" t="str">
        <f t="shared" si="30"/>
        <v/>
      </c>
      <c r="W37" s="12" t="str">
        <f t="shared" si="30"/>
        <v/>
      </c>
      <c r="Y37" t="str">
        <f t="shared" si="22"/>
        <v/>
      </c>
      <c r="Z37" t="str">
        <f>IF(Y37="◎",COUNTIF(Y$3:Y37,"◎"),"")</f>
        <v/>
      </c>
      <c r="AA37" t="str">
        <f t="shared" si="23"/>
        <v/>
      </c>
      <c r="AB37" t="str">
        <f>IF(AA37="◎",COUNTIF(AA$3:AA37,"◎"),"")</f>
        <v/>
      </c>
      <c r="AC37" t="str">
        <f t="shared" si="24"/>
        <v/>
      </c>
      <c r="AD37" t="str">
        <f>IF(AC37="◎",COUNTIF(AC$3:AC37,"◎"),"")</f>
        <v/>
      </c>
      <c r="AE37" t="str">
        <f t="shared" si="25"/>
        <v/>
      </c>
      <c r="AF37" t="str">
        <f>IF(AE37="◎",COUNTIF(AE$3:AE37,"◎"),"")</f>
        <v/>
      </c>
      <c r="AG37" t="str">
        <f t="shared" si="26"/>
        <v/>
      </c>
      <c r="AH37" t="str">
        <f>IF(AG37="◎",COUNTIF(AG$3:AG37,"◎"),"")</f>
        <v/>
      </c>
      <c r="AI37" t="str">
        <f t="shared" si="27"/>
        <v/>
      </c>
      <c r="AJ37" t="str">
        <f>IF(AI37="◎",COUNTIF(AI$3:AI37,"◎"),"")</f>
        <v/>
      </c>
      <c r="AK37" t="str">
        <f t="shared" si="28"/>
        <v/>
      </c>
      <c r="AL37" t="str">
        <f>IF(AK37="◎",COUNTIF(AK$3:AK37,"◎"),"")</f>
        <v/>
      </c>
      <c r="AM37" t="str">
        <f t="shared" si="29"/>
        <v/>
      </c>
      <c r="AN37" t="str">
        <f>IF(AM37="◎",COUNTIF(AM$3:AM37,"◎"),"")</f>
        <v/>
      </c>
    </row>
    <row r="38" spans="1:40" ht="14.25" thickBot="1" x14ac:dyDescent="0.2">
      <c r="A38" s="11" t="str">
        <f>IF(B38="","",COUNTA($B$3:B38))</f>
        <v/>
      </c>
      <c r="B38" s="24"/>
      <c r="C38" s="25"/>
      <c r="D38" s="3"/>
      <c r="E38" s="3"/>
      <c r="F38" s="26"/>
      <c r="G38" s="26"/>
      <c r="H38" s="28" t="str">
        <f t="shared" si="9"/>
        <v/>
      </c>
      <c r="U38" s="13">
        <v>4</v>
      </c>
      <c r="V38" s="48" t="str">
        <f t="shared" si="30"/>
        <v/>
      </c>
      <c r="W38" s="15" t="str">
        <f t="shared" si="30"/>
        <v/>
      </c>
      <c r="Y38" t="str">
        <f t="shared" si="22"/>
        <v/>
      </c>
      <c r="Z38" t="str">
        <f>IF(Y38="◎",COUNTIF(Y$3:Y38,"◎"),"")</f>
        <v/>
      </c>
      <c r="AA38" t="str">
        <f t="shared" si="23"/>
        <v/>
      </c>
      <c r="AB38" t="str">
        <f>IF(AA38="◎",COUNTIF(AA$3:AA38,"◎"),"")</f>
        <v/>
      </c>
      <c r="AC38" t="str">
        <f t="shared" si="24"/>
        <v/>
      </c>
      <c r="AD38" t="str">
        <f>IF(AC38="◎",COUNTIF(AC$3:AC38,"◎"),"")</f>
        <v/>
      </c>
      <c r="AE38" t="str">
        <f t="shared" si="25"/>
        <v/>
      </c>
      <c r="AF38" t="str">
        <f>IF(AE38="◎",COUNTIF(AE$3:AE38,"◎"),"")</f>
        <v/>
      </c>
      <c r="AG38" t="str">
        <f t="shared" si="26"/>
        <v/>
      </c>
      <c r="AH38" t="str">
        <f>IF(AG38="◎",COUNTIF(AG$3:AG38,"◎"),"")</f>
        <v/>
      </c>
      <c r="AI38" t="str">
        <f t="shared" si="27"/>
        <v/>
      </c>
      <c r="AJ38" t="str">
        <f>IF(AI38="◎",COUNTIF(AI$3:AI38,"◎"),"")</f>
        <v/>
      </c>
      <c r="AK38" t="str">
        <f t="shared" si="28"/>
        <v/>
      </c>
      <c r="AL38" t="str">
        <f>IF(AK38="◎",COUNTIF(AK$3:AK38,"◎"),"")</f>
        <v/>
      </c>
      <c r="AM38" t="str">
        <f t="shared" si="29"/>
        <v/>
      </c>
      <c r="AN38" t="str">
        <f>IF(AM38="◎",COUNTIF(AM$3:AM38,"◎"),"")</f>
        <v/>
      </c>
    </row>
    <row r="39" spans="1:40" x14ac:dyDescent="0.15">
      <c r="A39" s="11" t="str">
        <f>IF(B39="","",COUNTA($B$3:B39))</f>
        <v/>
      </c>
      <c r="B39" s="24"/>
      <c r="C39" s="25"/>
      <c r="D39" s="3"/>
      <c r="E39" s="3"/>
      <c r="F39" s="26"/>
      <c r="G39" s="26"/>
      <c r="H39" s="28" t="str">
        <f t="shared" si="9"/>
        <v/>
      </c>
      <c r="U39" s="55" t="s">
        <v>46</v>
      </c>
      <c r="V39" s="56" t="s">
        <v>54</v>
      </c>
      <c r="W39" s="57" t="s">
        <v>58</v>
      </c>
      <c r="Y39" t="str">
        <f t="shared" si="22"/>
        <v/>
      </c>
      <c r="Z39" t="str">
        <f>IF(Y39="◎",COUNTIF(Y$3:Y39,"◎"),"")</f>
        <v/>
      </c>
      <c r="AA39" t="str">
        <f t="shared" si="23"/>
        <v/>
      </c>
      <c r="AB39" t="str">
        <f>IF(AA39="◎",COUNTIF(AA$3:AA39,"◎"),"")</f>
        <v/>
      </c>
      <c r="AC39" t="str">
        <f t="shared" si="24"/>
        <v/>
      </c>
      <c r="AD39" t="str">
        <f>IF(AC39="◎",COUNTIF(AC$3:AC39,"◎"),"")</f>
        <v/>
      </c>
      <c r="AE39" t="str">
        <f t="shared" si="25"/>
        <v/>
      </c>
      <c r="AF39" t="str">
        <f>IF(AE39="◎",COUNTIF(AE$3:AE39,"◎"),"")</f>
        <v/>
      </c>
      <c r="AG39" t="str">
        <f t="shared" si="26"/>
        <v/>
      </c>
      <c r="AH39" t="str">
        <f>IF(AG39="◎",COUNTIF(AG$3:AG39,"◎"),"")</f>
        <v/>
      </c>
      <c r="AI39" t="str">
        <f t="shared" si="27"/>
        <v/>
      </c>
      <c r="AJ39" t="str">
        <f>IF(AI39="◎",COUNTIF(AI$3:AI39,"◎"),"")</f>
        <v/>
      </c>
      <c r="AK39" t="str">
        <f t="shared" si="28"/>
        <v/>
      </c>
      <c r="AL39" t="str">
        <f>IF(AK39="◎",COUNTIF(AK$3:AK39,"◎"),"")</f>
        <v/>
      </c>
      <c r="AM39" t="str">
        <f t="shared" si="29"/>
        <v/>
      </c>
      <c r="AN39" t="str">
        <f>IF(AM39="◎",COUNTIF(AM$3:AM39,"◎"),"")</f>
        <v/>
      </c>
    </row>
    <row r="40" spans="1:40" ht="14.25" thickBot="1" x14ac:dyDescent="0.2">
      <c r="A40" s="11" t="str">
        <f>IF(B40="","",COUNTA($B$3:B40))</f>
        <v/>
      </c>
      <c r="B40" s="24"/>
      <c r="C40" s="25"/>
      <c r="D40" s="3"/>
      <c r="E40" s="3"/>
      <c r="F40" s="26"/>
      <c r="G40" s="26"/>
      <c r="H40" s="28" t="str">
        <f t="shared" si="9"/>
        <v/>
      </c>
      <c r="J40" t="s">
        <v>97</v>
      </c>
      <c r="L40" s="6">
        <f>L1</f>
        <v>2016</v>
      </c>
      <c r="M40" s="6"/>
      <c r="N40" s="4">
        <f>N1</f>
        <v>1</v>
      </c>
      <c r="O40" s="114">
        <f>O1</f>
        <v>0</v>
      </c>
      <c r="P40" s="114"/>
      <c r="Q40" s="5">
        <f>Q1</f>
        <v>0</v>
      </c>
      <c r="U40" s="11">
        <v>1</v>
      </c>
      <c r="V40" s="46" t="str">
        <f>IF($U40&gt;MAX($AL$3:$AL$59),"",INDEX($B$3:$G$59,MATCH($U40,$AL$3:$AL$59,0),MATCH(V$39,$B$2:$G$2,0)))</f>
        <v/>
      </c>
      <c r="W40" s="12" t="str">
        <f>IF($U40&gt;MAX($AL$3:$AL$59),"",INDEX($B$3:$G$59,MATCH($U40,$AL$3:$AL$59,0),MATCH(W$39,$B$2:$G$2,0)))</f>
        <v/>
      </c>
      <c r="Y40" t="str">
        <f t="shared" si="22"/>
        <v/>
      </c>
      <c r="Z40" t="str">
        <f>IF(Y40="◎",COUNTIF(Y$3:Y40,"◎"),"")</f>
        <v/>
      </c>
      <c r="AA40" t="str">
        <f t="shared" si="23"/>
        <v/>
      </c>
      <c r="AB40" t="str">
        <f>IF(AA40="◎",COUNTIF(AA$3:AA40,"◎"),"")</f>
        <v/>
      </c>
      <c r="AC40" t="str">
        <f t="shared" si="24"/>
        <v/>
      </c>
      <c r="AD40" t="str">
        <f>IF(AC40="◎",COUNTIF(AC$3:AC40,"◎"),"")</f>
        <v/>
      </c>
      <c r="AE40" t="str">
        <f t="shared" si="25"/>
        <v/>
      </c>
      <c r="AF40" t="str">
        <f>IF(AE40="◎",COUNTIF(AE$3:AE40,"◎"),"")</f>
        <v/>
      </c>
      <c r="AG40" t="str">
        <f t="shared" si="26"/>
        <v/>
      </c>
      <c r="AH40" t="str">
        <f>IF(AG40="◎",COUNTIF(AG$3:AG40,"◎"),"")</f>
        <v/>
      </c>
      <c r="AI40" t="str">
        <f t="shared" si="27"/>
        <v/>
      </c>
      <c r="AJ40" t="str">
        <f>IF(AI40="◎",COUNTIF(AI$3:AI40,"◎"),"")</f>
        <v/>
      </c>
      <c r="AK40" t="str">
        <f t="shared" si="28"/>
        <v/>
      </c>
      <c r="AL40" t="str">
        <f>IF(AK40="◎",COUNTIF(AK$3:AK40,"◎"),"")</f>
        <v/>
      </c>
      <c r="AM40" t="str">
        <f t="shared" si="29"/>
        <v/>
      </c>
      <c r="AN40" t="str">
        <f>IF(AM40="◎",COUNTIF(AM$3:AM40,"◎"),"")</f>
        <v/>
      </c>
    </row>
    <row r="41" spans="1:40" x14ac:dyDescent="0.15">
      <c r="A41" s="11" t="str">
        <f>IF(B41="","",COUNTA($B$3:B41))</f>
        <v/>
      </c>
      <c r="B41" s="24"/>
      <c r="C41" s="25"/>
      <c r="D41" s="3"/>
      <c r="E41" s="3"/>
      <c r="F41" s="26"/>
      <c r="G41" s="26"/>
      <c r="H41" s="28" t="str">
        <f t="shared" si="9"/>
        <v/>
      </c>
      <c r="J41" s="9" t="str">
        <f>P15</f>
        <v>本部什一献金</v>
      </c>
      <c r="K41" s="10"/>
      <c r="L41" s="71">
        <f>SUMIF(E$3:E$59,J41,G$3:G$59)</f>
        <v>0</v>
      </c>
      <c r="M41" s="74"/>
      <c r="N41" s="116" t="s">
        <v>90</v>
      </c>
      <c r="O41" s="10" t="s">
        <v>83</v>
      </c>
      <c r="P41" s="10"/>
      <c r="Q41" s="58">
        <f>SUMIF(E$3:E$59,N$41&amp;"・"&amp;O41,G$3:G$59)</f>
        <v>0</v>
      </c>
      <c r="U41" s="11">
        <v>2</v>
      </c>
      <c r="V41" s="46" t="str">
        <f t="shared" ref="V41:W42" si="31">IF($U41&gt;MAX($AL$3:$AL$59),"",INDEX($B$3:$G$59,MATCH($U41,$AL$3:$AL$59,0),MATCH(V$39,$B$2:$G$2,0)))</f>
        <v/>
      </c>
      <c r="W41" s="12" t="str">
        <f t="shared" si="31"/>
        <v/>
      </c>
      <c r="Y41" t="str">
        <f t="shared" si="22"/>
        <v/>
      </c>
      <c r="Z41" t="str">
        <f>IF(Y41="◎",COUNTIF(Y$3:Y41,"◎"),"")</f>
        <v/>
      </c>
      <c r="AA41" t="str">
        <f t="shared" si="23"/>
        <v/>
      </c>
      <c r="AB41" t="str">
        <f>IF(AA41="◎",COUNTIF(AA$3:AA41,"◎"),"")</f>
        <v/>
      </c>
      <c r="AC41" t="str">
        <f t="shared" si="24"/>
        <v/>
      </c>
      <c r="AD41" t="str">
        <f>IF(AC41="◎",COUNTIF(AC$3:AC41,"◎"),"")</f>
        <v/>
      </c>
      <c r="AE41" t="str">
        <f t="shared" si="25"/>
        <v/>
      </c>
      <c r="AF41" t="str">
        <f>IF(AE41="◎",COUNTIF(AE$3:AE41,"◎"),"")</f>
        <v/>
      </c>
      <c r="AG41" t="str">
        <f t="shared" si="26"/>
        <v/>
      </c>
      <c r="AH41" t="str">
        <f>IF(AG41="◎",COUNTIF(AG$3:AG41,"◎"),"")</f>
        <v/>
      </c>
      <c r="AI41" t="str">
        <f t="shared" si="27"/>
        <v/>
      </c>
      <c r="AJ41" t="str">
        <f>IF(AI41="◎",COUNTIF(AI$3:AI41,"◎"),"")</f>
        <v/>
      </c>
      <c r="AK41" t="str">
        <f t="shared" si="28"/>
        <v/>
      </c>
      <c r="AL41" t="str">
        <f>IF(AK41="◎",COUNTIF(AK$3:AK41,"◎"),"")</f>
        <v/>
      </c>
      <c r="AM41" t="str">
        <f t="shared" si="29"/>
        <v/>
      </c>
      <c r="AN41" t="str">
        <f>IF(AM41="◎",COUNTIF(AM$3:AM41,"◎"),"")</f>
        <v/>
      </c>
    </row>
    <row r="42" spans="1:40" ht="14.25" thickBot="1" x14ac:dyDescent="0.2">
      <c r="A42" s="11" t="str">
        <f>IF(B42="","",COUNTA($B$3:B42))</f>
        <v/>
      </c>
      <c r="B42" s="24"/>
      <c r="C42" s="25"/>
      <c r="D42" s="3"/>
      <c r="E42" s="3"/>
      <c r="F42" s="26"/>
      <c r="G42" s="26"/>
      <c r="H42" s="28" t="str">
        <f t="shared" si="9"/>
        <v/>
      </c>
      <c r="J42" s="11" t="str">
        <f>P16</f>
        <v>厚生福祉献金</v>
      </c>
      <c r="K42" s="1"/>
      <c r="L42" s="72">
        <f>SUMIF(E$3:E$59,J42,G$3:G$59)</f>
        <v>0</v>
      </c>
      <c r="M42" s="64"/>
      <c r="N42" s="117"/>
      <c r="O42" s="1" t="s">
        <v>91</v>
      </c>
      <c r="P42" s="1"/>
      <c r="Q42" s="12">
        <f t="shared" ref="Q42:Q44" si="32">SUMIF(E$3:E$59,N$41&amp;"・"&amp;O42,G$3:G$59)</f>
        <v>0</v>
      </c>
      <c r="U42" s="13">
        <v>3</v>
      </c>
      <c r="V42" s="48" t="str">
        <f t="shared" si="31"/>
        <v/>
      </c>
      <c r="W42" s="15" t="str">
        <f t="shared" si="31"/>
        <v/>
      </c>
      <c r="Y42" t="str">
        <f t="shared" si="22"/>
        <v/>
      </c>
      <c r="Z42" t="str">
        <f>IF(Y42="◎",COUNTIF(Y$3:Y42,"◎"),"")</f>
        <v/>
      </c>
      <c r="AA42" t="str">
        <f t="shared" si="23"/>
        <v/>
      </c>
      <c r="AB42" t="str">
        <f>IF(AA42="◎",COUNTIF(AA$3:AA42,"◎"),"")</f>
        <v/>
      </c>
      <c r="AC42" t="str">
        <f t="shared" si="24"/>
        <v/>
      </c>
      <c r="AD42" t="str">
        <f>IF(AC42="◎",COUNTIF(AC$3:AC42,"◎"),"")</f>
        <v/>
      </c>
      <c r="AE42" t="str">
        <f t="shared" si="25"/>
        <v/>
      </c>
      <c r="AF42" t="str">
        <f>IF(AE42="◎",COUNTIF(AE$3:AE42,"◎"),"")</f>
        <v/>
      </c>
      <c r="AG42" t="str">
        <f t="shared" si="26"/>
        <v/>
      </c>
      <c r="AH42" t="str">
        <f>IF(AG42="◎",COUNTIF(AG$3:AG42,"◎"),"")</f>
        <v/>
      </c>
      <c r="AI42" t="str">
        <f t="shared" si="27"/>
        <v/>
      </c>
      <c r="AJ42" t="str">
        <f>IF(AI42="◎",COUNTIF(AI$3:AI42,"◎"),"")</f>
        <v/>
      </c>
      <c r="AK42" t="str">
        <f t="shared" si="28"/>
        <v/>
      </c>
      <c r="AL42" t="str">
        <f>IF(AK42="◎",COUNTIF(AK$3:AK42,"◎"),"")</f>
        <v/>
      </c>
      <c r="AM42" t="str">
        <f t="shared" si="29"/>
        <v/>
      </c>
      <c r="AN42" t="str">
        <f>IF(AM42="◎",COUNTIF(AM$3:AM42,"◎"),"")</f>
        <v/>
      </c>
    </row>
    <row r="43" spans="1:40" x14ac:dyDescent="0.15">
      <c r="A43" s="11" t="str">
        <f>IF(B43="","",COUNTA($B$3:B43))</f>
        <v/>
      </c>
      <c r="B43" s="24"/>
      <c r="C43" s="25"/>
      <c r="D43" s="3"/>
      <c r="E43" s="3"/>
      <c r="F43" s="26"/>
      <c r="G43" s="26"/>
      <c r="H43" s="28" t="str">
        <f t="shared" si="9"/>
        <v/>
      </c>
      <c r="J43" s="11" t="str">
        <f>P17</f>
        <v>退職積立献金</v>
      </c>
      <c r="K43" s="1"/>
      <c r="L43" s="72">
        <f t="shared" ref="L43:L52" si="33">SUMIF(E$3:E$59,J43,G$3:G$59)</f>
        <v>0</v>
      </c>
      <c r="M43" s="64"/>
      <c r="N43" s="117"/>
      <c r="O43" s="60" t="s">
        <v>92</v>
      </c>
      <c r="P43" s="60"/>
      <c r="Q43" s="12">
        <f t="shared" si="32"/>
        <v>0</v>
      </c>
      <c r="U43" s="55" t="s">
        <v>48</v>
      </c>
      <c r="V43" s="56"/>
      <c r="W43" s="57"/>
      <c r="Y43" t="str">
        <f t="shared" si="22"/>
        <v/>
      </c>
      <c r="Z43" t="str">
        <f>IF(Y43="◎",COUNTIF(Y$3:Y43,"◎"),"")</f>
        <v/>
      </c>
      <c r="AA43" t="str">
        <f t="shared" si="23"/>
        <v/>
      </c>
      <c r="AB43" t="str">
        <f>IF(AA43="◎",COUNTIF(AA$3:AA43,"◎"),"")</f>
        <v/>
      </c>
      <c r="AC43" t="str">
        <f t="shared" si="24"/>
        <v/>
      </c>
      <c r="AD43" t="str">
        <f>IF(AC43="◎",COUNTIF(AC$3:AC43,"◎"),"")</f>
        <v/>
      </c>
      <c r="AE43" t="str">
        <f t="shared" si="25"/>
        <v/>
      </c>
      <c r="AF43" t="str">
        <f>IF(AE43="◎",COUNTIF(AE$3:AE43,"◎"),"")</f>
        <v/>
      </c>
      <c r="AG43" t="str">
        <f t="shared" si="26"/>
        <v/>
      </c>
      <c r="AH43" t="str">
        <f>IF(AG43="◎",COUNTIF(AG$3:AG43,"◎"),"")</f>
        <v/>
      </c>
      <c r="AI43" t="str">
        <f t="shared" si="27"/>
        <v/>
      </c>
      <c r="AJ43" t="str">
        <f>IF(AI43="◎",COUNTIF(AI$3:AI43,"◎"),"")</f>
        <v/>
      </c>
      <c r="AK43" t="str">
        <f t="shared" si="28"/>
        <v/>
      </c>
      <c r="AL43" t="str">
        <f>IF(AK43="◎",COUNTIF(AK$3:AK43,"◎"),"")</f>
        <v/>
      </c>
      <c r="AM43" t="str">
        <f t="shared" si="29"/>
        <v/>
      </c>
      <c r="AN43" t="str">
        <f>IF(AM43="◎",COUNTIF(AM$3:AM43,"◎"),"")</f>
        <v/>
      </c>
    </row>
    <row r="44" spans="1:40" x14ac:dyDescent="0.15">
      <c r="A44" s="11" t="str">
        <f>IF(B44="","",COUNTA($B$3:B44))</f>
        <v/>
      </c>
      <c r="B44" s="24"/>
      <c r="C44" s="25"/>
      <c r="D44" s="3"/>
      <c r="E44" s="3"/>
      <c r="F44" s="26"/>
      <c r="G44" s="26"/>
      <c r="H44" s="28" t="str">
        <f t="shared" si="9"/>
        <v/>
      </c>
      <c r="J44" s="115" t="s">
        <v>80</v>
      </c>
      <c r="K44" s="1" t="s">
        <v>83</v>
      </c>
      <c r="L44" s="72">
        <f>SUMIF(E$3:E$59,J$44&amp;"・"&amp;K44,G$3:G$59)</f>
        <v>0</v>
      </c>
      <c r="M44" s="64"/>
      <c r="N44" s="118"/>
      <c r="O44" s="62"/>
      <c r="P44" s="63"/>
      <c r="Q44" s="59">
        <f t="shared" si="32"/>
        <v>0</v>
      </c>
      <c r="U44" s="11">
        <v>1</v>
      </c>
      <c r="V44" s="46" t="str">
        <f>IF($U44&gt;MAX($AN$3:$AN$59),"",INDEX($B$3:$G$59,MATCH($U44,$AN$3:$AN$59,0),MATCH(V$43,$B$2:$G$2,0)))</f>
        <v/>
      </c>
      <c r="W44" s="12" t="str">
        <f>IF($U44&gt;MAX($AN$3:$AN$59),"",INDEX($B$3:$G$59,MATCH($U44,$AN$3:$AN$59,0),MATCH(W$43,$B$2:$G$2,0)))</f>
        <v/>
      </c>
      <c r="Y44" t="str">
        <f t="shared" si="22"/>
        <v/>
      </c>
      <c r="Z44" t="str">
        <f>IF(Y44="◎",COUNTIF(Y$3:Y44,"◎"),"")</f>
        <v/>
      </c>
      <c r="AA44" t="str">
        <f t="shared" si="23"/>
        <v/>
      </c>
      <c r="AB44" t="str">
        <f>IF(AA44="◎",COUNTIF(AA$3:AA44,"◎"),"")</f>
        <v/>
      </c>
      <c r="AC44" t="str">
        <f t="shared" si="24"/>
        <v/>
      </c>
      <c r="AD44" t="str">
        <f>IF(AC44="◎",COUNTIF(AC$3:AC44,"◎"),"")</f>
        <v/>
      </c>
      <c r="AE44" t="str">
        <f t="shared" si="25"/>
        <v/>
      </c>
      <c r="AF44" t="str">
        <f>IF(AE44="◎",COUNTIF(AE$3:AE44,"◎"),"")</f>
        <v/>
      </c>
      <c r="AG44" t="str">
        <f t="shared" si="26"/>
        <v/>
      </c>
      <c r="AH44" t="str">
        <f>IF(AG44="◎",COUNTIF(AG$3:AG44,"◎"),"")</f>
        <v/>
      </c>
      <c r="AI44" t="str">
        <f t="shared" si="27"/>
        <v/>
      </c>
      <c r="AJ44" t="str">
        <f>IF(AI44="◎",COUNTIF(AI$3:AI44,"◎"),"")</f>
        <v/>
      </c>
      <c r="AK44" t="str">
        <f t="shared" si="28"/>
        <v/>
      </c>
      <c r="AL44" t="str">
        <f>IF(AK44="◎",COUNTIF(AK$3:AK44,"◎"),"")</f>
        <v/>
      </c>
      <c r="AM44" t="str">
        <f t="shared" si="29"/>
        <v/>
      </c>
      <c r="AN44" t="str">
        <f>IF(AM44="◎",COUNTIF(AM$3:AM44,"◎"),"")</f>
        <v/>
      </c>
    </row>
    <row r="45" spans="1:40" x14ac:dyDescent="0.15">
      <c r="A45" s="11" t="str">
        <f>IF(B45="","",COUNTA($B$3:B45))</f>
        <v/>
      </c>
      <c r="B45" s="24"/>
      <c r="C45" s="25"/>
      <c r="D45" s="3"/>
      <c r="E45" s="3"/>
      <c r="F45" s="26"/>
      <c r="G45" s="26"/>
      <c r="H45" s="28" t="str">
        <f t="shared" si="9"/>
        <v/>
      </c>
      <c r="J45" s="115"/>
      <c r="K45" s="1" t="s">
        <v>82</v>
      </c>
      <c r="L45" s="72">
        <f t="shared" ref="L45:L49" si="34">SUMIF(E$3:E$59,J$44&amp;"・"&amp;K45,G$3:G$59)</f>
        <v>0</v>
      </c>
      <c r="M45" s="64"/>
      <c r="N45" s="63" t="s">
        <v>93</v>
      </c>
      <c r="O45" s="64"/>
      <c r="P45" s="64"/>
      <c r="Q45" s="12">
        <f t="shared" ref="Q45:Q51" si="35">SUMIF(E$3:E$59,N45,G$3:G$59)</f>
        <v>0</v>
      </c>
      <c r="U45" s="11">
        <v>2</v>
      </c>
      <c r="V45" s="46" t="str">
        <f t="shared" ref="V45:W46" si="36">IF($U45&gt;MAX($AN$3:$AN$59),"",INDEX($B$3:$G$59,MATCH($U45,$AN$3:$AN$59,0),MATCH(V$43,$B$2:$G$2,0)))</f>
        <v/>
      </c>
      <c r="W45" s="12" t="str">
        <f t="shared" si="36"/>
        <v/>
      </c>
      <c r="Y45" t="str">
        <f t="shared" si="22"/>
        <v/>
      </c>
      <c r="Z45" t="str">
        <f>IF(Y45="◎",COUNTIF(Y$3:Y45,"◎"),"")</f>
        <v/>
      </c>
      <c r="AA45" t="str">
        <f t="shared" si="23"/>
        <v/>
      </c>
      <c r="AB45" t="str">
        <f>IF(AA45="◎",COUNTIF(AA$3:AA45,"◎"),"")</f>
        <v/>
      </c>
      <c r="AC45" t="str">
        <f t="shared" si="24"/>
        <v/>
      </c>
      <c r="AD45" t="str">
        <f>IF(AC45="◎",COUNTIF(AC$3:AC45,"◎"),"")</f>
        <v/>
      </c>
      <c r="AE45" t="str">
        <f t="shared" si="25"/>
        <v/>
      </c>
      <c r="AF45" t="str">
        <f>IF(AE45="◎",COUNTIF(AE$3:AE45,"◎"),"")</f>
        <v/>
      </c>
      <c r="AG45" t="str">
        <f t="shared" si="26"/>
        <v/>
      </c>
      <c r="AH45" t="str">
        <f>IF(AG45="◎",COUNTIF(AG$3:AG45,"◎"),"")</f>
        <v/>
      </c>
      <c r="AI45" t="str">
        <f t="shared" si="27"/>
        <v/>
      </c>
      <c r="AJ45" t="str">
        <f>IF(AI45="◎",COUNTIF(AI$3:AI45,"◎"),"")</f>
        <v/>
      </c>
      <c r="AK45" t="str">
        <f t="shared" si="28"/>
        <v/>
      </c>
      <c r="AL45" t="str">
        <f>IF(AK45="◎",COUNTIF(AK$3:AK45,"◎"),"")</f>
        <v/>
      </c>
      <c r="AM45" t="str">
        <f t="shared" si="29"/>
        <v/>
      </c>
      <c r="AN45" t="str">
        <f>IF(AM45="◎",COUNTIF(AM$3:AM45,"◎"),"")</f>
        <v/>
      </c>
    </row>
    <row r="46" spans="1:40" ht="14.25" thickBot="1" x14ac:dyDescent="0.2">
      <c r="A46" s="11" t="str">
        <f>IF(B46="","",COUNTA($B$3:B46))</f>
        <v/>
      </c>
      <c r="B46" s="24"/>
      <c r="C46" s="25"/>
      <c r="D46" s="3"/>
      <c r="E46" s="3"/>
      <c r="F46" s="26"/>
      <c r="G46" s="26"/>
      <c r="H46" s="28" t="str">
        <f t="shared" si="9"/>
        <v/>
      </c>
      <c r="J46" s="115"/>
      <c r="K46" s="1" t="s">
        <v>84</v>
      </c>
      <c r="L46" s="72">
        <f t="shared" si="34"/>
        <v>0</v>
      </c>
      <c r="M46" s="64"/>
      <c r="N46" s="70" t="s">
        <v>94</v>
      </c>
      <c r="O46" s="65"/>
      <c r="P46" s="66"/>
      <c r="Q46" s="59">
        <f t="shared" si="35"/>
        <v>0</v>
      </c>
      <c r="U46" s="13">
        <v>3</v>
      </c>
      <c r="V46" s="48" t="str">
        <f t="shared" si="36"/>
        <v/>
      </c>
      <c r="W46" s="15" t="str">
        <f t="shared" si="36"/>
        <v/>
      </c>
      <c r="Y46" t="str">
        <f t="shared" si="22"/>
        <v/>
      </c>
      <c r="Z46" t="str">
        <f>IF(Y46="◎",COUNTIF(Y$3:Y46,"◎"),"")</f>
        <v/>
      </c>
      <c r="AA46" t="str">
        <f t="shared" si="23"/>
        <v/>
      </c>
      <c r="AB46" t="str">
        <f>IF(AA46="◎",COUNTIF(AA$3:AA46,"◎"),"")</f>
        <v/>
      </c>
      <c r="AC46" t="str">
        <f t="shared" si="24"/>
        <v/>
      </c>
      <c r="AD46" t="str">
        <f>IF(AC46="◎",COUNTIF(AC$3:AC46,"◎"),"")</f>
        <v/>
      </c>
      <c r="AE46" t="str">
        <f t="shared" si="25"/>
        <v/>
      </c>
      <c r="AF46" t="str">
        <f>IF(AE46="◎",COUNTIF(AE$3:AE46,"◎"),"")</f>
        <v/>
      </c>
      <c r="AG46" t="str">
        <f t="shared" si="26"/>
        <v/>
      </c>
      <c r="AH46" t="str">
        <f>IF(AG46="◎",COUNTIF(AG$3:AG46,"◎"),"")</f>
        <v/>
      </c>
      <c r="AI46" t="str">
        <f t="shared" si="27"/>
        <v/>
      </c>
      <c r="AJ46" t="str">
        <f>IF(AI46="◎",COUNTIF(AI$3:AI46,"◎"),"")</f>
        <v/>
      </c>
      <c r="AK46" t="str">
        <f t="shared" si="28"/>
        <v/>
      </c>
      <c r="AL46" t="str">
        <f>IF(AK46="◎",COUNTIF(AK$3:AK46,"◎"),"")</f>
        <v/>
      </c>
      <c r="AM46" t="str">
        <f t="shared" si="29"/>
        <v/>
      </c>
      <c r="AN46" t="str">
        <f>IF(AM46="◎",COUNTIF(AM$3:AM46,"◎"),"")</f>
        <v/>
      </c>
    </row>
    <row r="47" spans="1:40" x14ac:dyDescent="0.15">
      <c r="A47" s="11" t="str">
        <f>IF(B47="","",COUNTA($B$3:B47))</f>
        <v/>
      </c>
      <c r="B47" s="24"/>
      <c r="C47" s="25"/>
      <c r="D47" s="3"/>
      <c r="E47" s="3"/>
      <c r="F47" s="26"/>
      <c r="G47" s="26"/>
      <c r="H47" s="28" t="str">
        <f t="shared" si="9"/>
        <v/>
      </c>
      <c r="J47" s="115"/>
      <c r="K47" s="1" t="s">
        <v>81</v>
      </c>
      <c r="L47" s="72">
        <f t="shared" si="34"/>
        <v>0</v>
      </c>
      <c r="M47" s="64"/>
      <c r="N47" s="67" t="s">
        <v>95</v>
      </c>
      <c r="O47" s="65"/>
      <c r="P47" s="66"/>
      <c r="Q47" s="59">
        <f t="shared" si="35"/>
        <v>0</v>
      </c>
      <c r="Y47" t="str">
        <f t="shared" si="22"/>
        <v/>
      </c>
      <c r="Z47" t="str">
        <f>IF(Y47="◎",COUNTIF(Y$3:Y47,"◎"),"")</f>
        <v/>
      </c>
      <c r="AA47" t="str">
        <f t="shared" si="23"/>
        <v/>
      </c>
      <c r="AB47" t="str">
        <f>IF(AA47="◎",COUNTIF(AA$3:AA47,"◎"),"")</f>
        <v/>
      </c>
      <c r="AC47" t="str">
        <f t="shared" si="24"/>
        <v/>
      </c>
      <c r="AD47" t="str">
        <f>IF(AC47="◎",COUNTIF(AC$3:AC47,"◎"),"")</f>
        <v/>
      </c>
      <c r="AE47" t="str">
        <f t="shared" si="25"/>
        <v/>
      </c>
      <c r="AF47" t="str">
        <f>IF(AE47="◎",COUNTIF(AE$3:AE47,"◎"),"")</f>
        <v/>
      </c>
      <c r="AG47" t="str">
        <f t="shared" si="26"/>
        <v/>
      </c>
      <c r="AH47" t="str">
        <f>IF(AG47="◎",COUNTIF(AG$3:AG47,"◎"),"")</f>
        <v/>
      </c>
      <c r="AI47" t="str">
        <f t="shared" si="27"/>
        <v/>
      </c>
      <c r="AJ47" t="str">
        <f>IF(AI47="◎",COUNTIF(AI$3:AI47,"◎"),"")</f>
        <v/>
      </c>
      <c r="AK47" t="str">
        <f t="shared" si="28"/>
        <v/>
      </c>
      <c r="AL47" t="str">
        <f>IF(AK47="◎",COUNTIF(AK$3:AK47,"◎"),"")</f>
        <v/>
      </c>
      <c r="AM47" t="str">
        <f t="shared" si="29"/>
        <v/>
      </c>
      <c r="AN47" t="str">
        <f>IF(AM47="◎",COUNTIF(AM$3:AM47,"◎"),"")</f>
        <v/>
      </c>
    </row>
    <row r="48" spans="1:40" x14ac:dyDescent="0.15">
      <c r="A48" s="11" t="str">
        <f>IF(B48="","",COUNTA($B$3:B48))</f>
        <v/>
      </c>
      <c r="B48" s="24"/>
      <c r="C48" s="25"/>
      <c r="D48" s="3"/>
      <c r="E48" s="3"/>
      <c r="F48" s="26"/>
      <c r="G48" s="26"/>
      <c r="H48" s="28" t="str">
        <f t="shared" si="9"/>
        <v/>
      </c>
      <c r="J48" s="115"/>
      <c r="K48" s="1" t="s">
        <v>85</v>
      </c>
      <c r="L48" s="72">
        <f t="shared" si="34"/>
        <v>0</v>
      </c>
      <c r="M48" s="64"/>
      <c r="N48" s="67"/>
      <c r="O48" s="67"/>
      <c r="P48" s="66"/>
      <c r="Q48" s="59">
        <f t="shared" si="35"/>
        <v>0</v>
      </c>
      <c r="Y48" t="str">
        <f t="shared" si="22"/>
        <v/>
      </c>
      <c r="Z48" t="str">
        <f>IF(Y48="◎",COUNTIF(Y$3:Y48,"◎"),"")</f>
        <v/>
      </c>
      <c r="AA48" t="str">
        <f t="shared" si="23"/>
        <v/>
      </c>
      <c r="AB48" t="str">
        <f>IF(AA48="◎",COUNTIF(AA$3:AA48,"◎"),"")</f>
        <v/>
      </c>
      <c r="AC48" t="str">
        <f t="shared" si="24"/>
        <v/>
      </c>
      <c r="AD48" t="str">
        <f>IF(AC48="◎",COUNTIF(AC$3:AC48,"◎"),"")</f>
        <v/>
      </c>
      <c r="AE48" t="str">
        <f t="shared" si="25"/>
        <v/>
      </c>
      <c r="AF48" t="str">
        <f>IF(AE48="◎",COUNTIF(AE$3:AE48,"◎"),"")</f>
        <v/>
      </c>
      <c r="AG48" t="str">
        <f t="shared" si="26"/>
        <v/>
      </c>
      <c r="AH48" t="str">
        <f>IF(AG48="◎",COUNTIF(AG$3:AG48,"◎"),"")</f>
        <v/>
      </c>
      <c r="AI48" t="str">
        <f t="shared" si="27"/>
        <v/>
      </c>
      <c r="AJ48" t="str">
        <f>IF(AI48="◎",COUNTIF(AI$3:AI48,"◎"),"")</f>
        <v/>
      </c>
      <c r="AK48" t="str">
        <f t="shared" si="28"/>
        <v/>
      </c>
      <c r="AL48" t="str">
        <f>IF(AK48="◎",COUNTIF(AK$3:AK48,"◎"),"")</f>
        <v/>
      </c>
      <c r="AM48" t="str">
        <f t="shared" si="29"/>
        <v/>
      </c>
      <c r="AN48" t="str">
        <f>IF(AM48="◎",COUNTIF(AM$3:AM48,"◎"),"")</f>
        <v/>
      </c>
    </row>
    <row r="49" spans="1:40" x14ac:dyDescent="0.15">
      <c r="A49" s="11" t="str">
        <f>IF(B49="","",COUNTA($B$3:B49))</f>
        <v/>
      </c>
      <c r="B49" s="24"/>
      <c r="C49" s="25"/>
      <c r="D49" s="3"/>
      <c r="E49" s="3"/>
      <c r="F49" s="26"/>
      <c r="G49" s="26"/>
      <c r="H49" s="28" t="str">
        <f t="shared" si="9"/>
        <v/>
      </c>
      <c r="J49" s="115"/>
      <c r="K49" s="1" t="s">
        <v>86</v>
      </c>
      <c r="L49" s="72">
        <f t="shared" si="34"/>
        <v>0</v>
      </c>
      <c r="M49" s="64"/>
      <c r="N49" s="70"/>
      <c r="O49" s="70"/>
      <c r="P49" s="63"/>
      <c r="Q49" s="59">
        <f t="shared" si="35"/>
        <v>0</v>
      </c>
      <c r="Y49" t="str">
        <f t="shared" si="22"/>
        <v/>
      </c>
      <c r="Z49" t="str">
        <f>IF(Y49="◎",COUNTIF(Y$3:Y49,"◎"),"")</f>
        <v/>
      </c>
      <c r="AA49" t="str">
        <f t="shared" si="23"/>
        <v/>
      </c>
      <c r="AB49" t="str">
        <f>IF(AA49="◎",COUNTIF(AA$3:AA49,"◎"),"")</f>
        <v/>
      </c>
      <c r="AC49" t="str">
        <f t="shared" si="24"/>
        <v/>
      </c>
      <c r="AD49" t="str">
        <f>IF(AC49="◎",COUNTIF(AC$3:AC49,"◎"),"")</f>
        <v/>
      </c>
      <c r="AE49" t="str">
        <f t="shared" si="25"/>
        <v/>
      </c>
      <c r="AF49" t="str">
        <f>IF(AE49="◎",COUNTIF(AE$3:AE49,"◎"),"")</f>
        <v/>
      </c>
      <c r="AG49" t="str">
        <f t="shared" si="26"/>
        <v/>
      </c>
      <c r="AH49" t="str">
        <f>IF(AG49="◎",COUNTIF(AG$3:AG49,"◎"),"")</f>
        <v/>
      </c>
      <c r="AI49" t="str">
        <f t="shared" si="27"/>
        <v/>
      </c>
      <c r="AJ49" t="str">
        <f>IF(AI49="◎",COUNTIF(AI$3:AI49,"◎"),"")</f>
        <v/>
      </c>
      <c r="AK49" t="str">
        <f t="shared" si="28"/>
        <v/>
      </c>
      <c r="AL49" t="str">
        <f>IF(AK49="◎",COUNTIF(AK$3:AK49,"◎"),"")</f>
        <v/>
      </c>
      <c r="AM49" t="str">
        <f t="shared" si="29"/>
        <v/>
      </c>
      <c r="AN49" t="str">
        <f>IF(AM49="◎",COUNTIF(AM$3:AM49,"◎"),"")</f>
        <v/>
      </c>
    </row>
    <row r="50" spans="1:40" x14ac:dyDescent="0.15">
      <c r="A50" s="11" t="str">
        <f>IF(B50="","",COUNTA($B$3:B50))</f>
        <v/>
      </c>
      <c r="B50" s="24"/>
      <c r="C50" s="25"/>
      <c r="D50" s="3"/>
      <c r="E50" s="3"/>
      <c r="F50" s="26"/>
      <c r="G50" s="26"/>
      <c r="H50" s="28" t="str">
        <f t="shared" si="9"/>
        <v/>
      </c>
      <c r="J50" s="11" t="s">
        <v>87</v>
      </c>
      <c r="K50" s="1"/>
      <c r="L50" s="72">
        <f t="shared" si="33"/>
        <v>0</v>
      </c>
      <c r="M50" s="64"/>
      <c r="N50" s="68"/>
      <c r="O50" s="68"/>
      <c r="P50" s="69"/>
      <c r="Q50" s="59">
        <f t="shared" si="35"/>
        <v>0</v>
      </c>
      <c r="Y50" t="str">
        <f t="shared" si="22"/>
        <v/>
      </c>
      <c r="Z50" t="str">
        <f>IF(Y50="◎",COUNTIF(Y$3:Y50,"◎"),"")</f>
        <v/>
      </c>
      <c r="AA50" t="str">
        <f t="shared" si="23"/>
        <v/>
      </c>
      <c r="AB50" t="str">
        <f>IF(AA50="◎",COUNTIF(AA$3:AA50,"◎"),"")</f>
        <v/>
      </c>
      <c r="AC50" t="str">
        <f t="shared" si="24"/>
        <v/>
      </c>
      <c r="AD50" t="str">
        <f>IF(AC50="◎",COUNTIF(AC$3:AC50,"◎"),"")</f>
        <v/>
      </c>
      <c r="AE50" t="str">
        <f t="shared" si="25"/>
        <v/>
      </c>
      <c r="AF50" t="str">
        <f>IF(AE50="◎",COUNTIF(AE$3:AE50,"◎"),"")</f>
        <v/>
      </c>
      <c r="AG50" t="str">
        <f t="shared" si="26"/>
        <v/>
      </c>
      <c r="AH50" t="str">
        <f>IF(AG50="◎",COUNTIF(AG$3:AG50,"◎"),"")</f>
        <v/>
      </c>
      <c r="AI50" t="str">
        <f t="shared" si="27"/>
        <v/>
      </c>
      <c r="AJ50" t="str">
        <f>IF(AI50="◎",COUNTIF(AI$3:AI50,"◎"),"")</f>
        <v/>
      </c>
      <c r="AK50" t="str">
        <f t="shared" si="28"/>
        <v/>
      </c>
      <c r="AL50" t="str">
        <f>IF(AK50="◎",COUNTIF(AK$3:AK50,"◎"),"")</f>
        <v/>
      </c>
      <c r="AM50" t="str">
        <f t="shared" si="29"/>
        <v/>
      </c>
      <c r="AN50" t="str">
        <f>IF(AM50="◎",COUNTIF(AM$3:AM50,"◎"),"")</f>
        <v/>
      </c>
    </row>
    <row r="51" spans="1:40" x14ac:dyDescent="0.15">
      <c r="A51" s="11" t="str">
        <f>IF(B51="","",COUNTA($B$3:B51))</f>
        <v/>
      </c>
      <c r="B51" s="24"/>
      <c r="C51" s="25"/>
      <c r="D51" s="3"/>
      <c r="E51" s="3"/>
      <c r="F51" s="26"/>
      <c r="G51" s="26"/>
      <c r="H51" s="28" t="str">
        <f t="shared" si="9"/>
        <v/>
      </c>
      <c r="J51" s="11" t="s">
        <v>88</v>
      </c>
      <c r="K51" s="1"/>
      <c r="L51" s="72">
        <f t="shared" si="33"/>
        <v>0</v>
      </c>
      <c r="M51" s="64"/>
      <c r="N51" s="69" t="s">
        <v>96</v>
      </c>
      <c r="O51" s="61"/>
      <c r="P51" s="61"/>
      <c r="Q51" s="12">
        <f t="shared" si="35"/>
        <v>0</v>
      </c>
      <c r="Y51" t="str">
        <f t="shared" si="22"/>
        <v/>
      </c>
      <c r="Z51" t="str">
        <f>IF(Y51="◎",COUNTIF(Y$3:Y51,"◎"),"")</f>
        <v/>
      </c>
      <c r="AA51" t="str">
        <f t="shared" si="23"/>
        <v/>
      </c>
      <c r="AB51" t="str">
        <f>IF(AA51="◎",COUNTIF(AA$3:AA51,"◎"),"")</f>
        <v/>
      </c>
      <c r="AC51" t="str">
        <f t="shared" si="24"/>
        <v/>
      </c>
      <c r="AD51" t="str">
        <f>IF(AC51="◎",COUNTIF(AC$3:AC51,"◎"),"")</f>
        <v/>
      </c>
      <c r="AE51" t="str">
        <f t="shared" si="25"/>
        <v/>
      </c>
      <c r="AF51" t="str">
        <f>IF(AE51="◎",COUNTIF(AE$3:AE51,"◎"),"")</f>
        <v/>
      </c>
      <c r="AG51" t="str">
        <f t="shared" si="26"/>
        <v/>
      </c>
      <c r="AH51" t="str">
        <f>IF(AG51="◎",COUNTIF(AG$3:AG51,"◎"),"")</f>
        <v/>
      </c>
      <c r="AI51" t="str">
        <f t="shared" si="27"/>
        <v/>
      </c>
      <c r="AJ51" t="str">
        <f>IF(AI51="◎",COUNTIF(AI$3:AI51,"◎"),"")</f>
        <v/>
      </c>
      <c r="AK51" t="str">
        <f t="shared" si="28"/>
        <v/>
      </c>
      <c r="AL51" t="str">
        <f>IF(AK51="◎",COUNTIF(AK$3:AK51,"◎"),"")</f>
        <v/>
      </c>
      <c r="AM51" t="str">
        <f t="shared" si="29"/>
        <v/>
      </c>
      <c r="AN51" t="str">
        <f>IF(AM51="◎",COUNTIF(AM$3:AM51,"◎"),"")</f>
        <v/>
      </c>
    </row>
    <row r="52" spans="1:40" ht="14.25" thickBot="1" x14ac:dyDescent="0.2">
      <c r="A52" s="11" t="str">
        <f>IF(B52="","",COUNTA($B$3:B52))</f>
        <v/>
      </c>
      <c r="B52" s="24"/>
      <c r="C52" s="25"/>
      <c r="D52" s="3"/>
      <c r="E52" s="3"/>
      <c r="F52" s="26"/>
      <c r="G52" s="26"/>
      <c r="H52" s="28" t="str">
        <f t="shared" si="9"/>
        <v/>
      </c>
      <c r="J52" s="13" t="s">
        <v>89</v>
      </c>
      <c r="K52" s="14"/>
      <c r="L52" s="73">
        <f t="shared" si="33"/>
        <v>0</v>
      </c>
      <c r="M52" s="75"/>
      <c r="N52" s="119" t="s">
        <v>60</v>
      </c>
      <c r="O52" s="120"/>
      <c r="P52" s="120"/>
      <c r="Q52" s="29">
        <f>SUM(L41:L52,Q41:Q51)</f>
        <v>0</v>
      </c>
      <c r="Y52" t="str">
        <f t="shared" si="22"/>
        <v/>
      </c>
      <c r="Z52" t="str">
        <f>IF(Y52="◎",COUNTIF(Y$3:Y52,"◎"),"")</f>
        <v/>
      </c>
      <c r="AA52" t="str">
        <f t="shared" si="23"/>
        <v/>
      </c>
      <c r="AB52" t="str">
        <f>IF(AA52="◎",COUNTIF(AA$3:AA52,"◎"),"")</f>
        <v/>
      </c>
      <c r="AC52" t="str">
        <f t="shared" si="24"/>
        <v/>
      </c>
      <c r="AD52" t="str">
        <f>IF(AC52="◎",COUNTIF(AC$3:AC52,"◎"),"")</f>
        <v/>
      </c>
      <c r="AE52" t="str">
        <f t="shared" si="25"/>
        <v/>
      </c>
      <c r="AF52" t="str">
        <f>IF(AE52="◎",COUNTIF(AE$3:AE52,"◎"),"")</f>
        <v/>
      </c>
      <c r="AG52" t="str">
        <f t="shared" si="26"/>
        <v/>
      </c>
      <c r="AH52" t="str">
        <f>IF(AG52="◎",COUNTIF(AG$3:AG52,"◎"),"")</f>
        <v/>
      </c>
      <c r="AI52" t="str">
        <f t="shared" si="27"/>
        <v/>
      </c>
      <c r="AJ52" t="str">
        <f>IF(AI52="◎",COUNTIF(AI$3:AI52,"◎"),"")</f>
        <v/>
      </c>
      <c r="AK52" t="str">
        <f t="shared" si="28"/>
        <v/>
      </c>
      <c r="AL52" t="str">
        <f>IF(AK52="◎",COUNTIF(AK$3:AK52,"◎"),"")</f>
        <v/>
      </c>
      <c r="AM52" t="str">
        <f t="shared" si="29"/>
        <v/>
      </c>
      <c r="AN52" t="str">
        <f>IF(AM52="◎",COUNTIF(AM$3:AM52,"◎"),"")</f>
        <v/>
      </c>
    </row>
    <row r="53" spans="1:40" x14ac:dyDescent="0.15">
      <c r="A53" s="11" t="str">
        <f>IF(B53="","",COUNTA($B$3:B53))</f>
        <v/>
      </c>
      <c r="B53" s="24"/>
      <c r="C53" s="25"/>
      <c r="D53" s="3"/>
      <c r="E53" s="3"/>
      <c r="F53" s="26"/>
      <c r="G53" s="26"/>
      <c r="H53" s="28" t="str">
        <f t="shared" si="9"/>
        <v/>
      </c>
      <c r="Y53" t="str">
        <f t="shared" si="22"/>
        <v/>
      </c>
      <c r="Z53" t="str">
        <f>IF(Y53="◎",COUNTIF(Y$3:Y53,"◎"),"")</f>
        <v/>
      </c>
      <c r="AA53" t="str">
        <f t="shared" si="23"/>
        <v/>
      </c>
      <c r="AB53" t="str">
        <f>IF(AA53="◎",COUNTIF(AA$3:AA53,"◎"),"")</f>
        <v/>
      </c>
      <c r="AC53" t="str">
        <f t="shared" si="24"/>
        <v/>
      </c>
      <c r="AD53" t="str">
        <f>IF(AC53="◎",COUNTIF(AC$3:AC53,"◎"),"")</f>
        <v/>
      </c>
      <c r="AE53" t="str">
        <f t="shared" si="25"/>
        <v/>
      </c>
      <c r="AF53" t="str">
        <f>IF(AE53="◎",COUNTIF(AE$3:AE53,"◎"),"")</f>
        <v/>
      </c>
      <c r="AG53" t="str">
        <f t="shared" si="26"/>
        <v/>
      </c>
      <c r="AH53" t="str">
        <f>IF(AG53="◎",COUNTIF(AG$3:AG53,"◎"),"")</f>
        <v/>
      </c>
      <c r="AI53" t="str">
        <f t="shared" si="27"/>
        <v/>
      </c>
      <c r="AJ53" t="str">
        <f>IF(AI53="◎",COUNTIF(AI$3:AI53,"◎"),"")</f>
        <v/>
      </c>
      <c r="AK53" t="str">
        <f t="shared" si="28"/>
        <v/>
      </c>
      <c r="AL53" t="str">
        <f>IF(AK53="◎",COUNTIF(AK$3:AK53,"◎"),"")</f>
        <v/>
      </c>
      <c r="AM53" t="str">
        <f t="shared" si="29"/>
        <v/>
      </c>
      <c r="AN53" t="str">
        <f>IF(AM53="◎",COUNTIF(AM$3:AM53,"◎"),"")</f>
        <v/>
      </c>
    </row>
    <row r="54" spans="1:40" ht="14.25" thickBot="1" x14ac:dyDescent="0.2">
      <c r="A54" s="11" t="str">
        <f>IF(B54="","",COUNTA($B$3:B54))</f>
        <v/>
      </c>
      <c r="B54" s="24"/>
      <c r="C54" s="25"/>
      <c r="D54" s="3"/>
      <c r="E54" s="3"/>
      <c r="F54" s="26"/>
      <c r="G54" s="26"/>
      <c r="H54" s="28" t="str">
        <f t="shared" si="9"/>
        <v/>
      </c>
      <c r="J54" t="s">
        <v>98</v>
      </c>
      <c r="L54" s="6">
        <f>L40</f>
        <v>2016</v>
      </c>
      <c r="M54" s="6"/>
      <c r="N54" s="4">
        <f>N40</f>
        <v>1</v>
      </c>
      <c r="O54" s="114">
        <f>O40</f>
        <v>0</v>
      </c>
      <c r="P54" s="114"/>
      <c r="Q54" s="5">
        <f>Q40</f>
        <v>0</v>
      </c>
      <c r="Y54" t="str">
        <f t="shared" si="22"/>
        <v/>
      </c>
      <c r="Z54" t="str">
        <f>IF(Y54="◎",COUNTIF(Y$3:Y54,"◎"),"")</f>
        <v/>
      </c>
      <c r="AA54" t="str">
        <f t="shared" si="23"/>
        <v/>
      </c>
      <c r="AB54" t="str">
        <f>IF(AA54="◎",COUNTIF(AA$3:AA54,"◎"),"")</f>
        <v/>
      </c>
      <c r="AC54" t="str">
        <f t="shared" si="24"/>
        <v/>
      </c>
      <c r="AD54" t="str">
        <f>IF(AC54="◎",COUNTIF(AC$3:AC54,"◎"),"")</f>
        <v/>
      </c>
      <c r="AE54" t="str">
        <f t="shared" si="25"/>
        <v/>
      </c>
      <c r="AF54" t="str">
        <f>IF(AE54="◎",COUNTIF(AE$3:AE54,"◎"),"")</f>
        <v/>
      </c>
      <c r="AG54" t="str">
        <f t="shared" si="26"/>
        <v/>
      </c>
      <c r="AH54" t="str">
        <f>IF(AG54="◎",COUNTIF(AG$3:AG54,"◎"),"")</f>
        <v/>
      </c>
      <c r="AI54" t="str">
        <f t="shared" si="27"/>
        <v/>
      </c>
      <c r="AJ54" t="str">
        <f>IF(AI54="◎",COUNTIF(AI$3:AI54,"◎"),"")</f>
        <v/>
      </c>
      <c r="AK54" t="str">
        <f t="shared" si="28"/>
        <v/>
      </c>
      <c r="AL54" t="str">
        <f>IF(AK54="◎",COUNTIF(AK$3:AK54,"◎"),"")</f>
        <v/>
      </c>
      <c r="AM54" t="str">
        <f t="shared" si="29"/>
        <v/>
      </c>
      <c r="AN54" t="str">
        <f>IF(AM54="◎",COUNTIF(AM$3:AM54,"◎"),"")</f>
        <v/>
      </c>
    </row>
    <row r="55" spans="1:40" x14ac:dyDescent="0.15">
      <c r="A55" s="11" t="str">
        <f>IF(B55="","",COUNTA($B$3:B55))</f>
        <v/>
      </c>
      <c r="B55" s="24"/>
      <c r="C55" s="25"/>
      <c r="D55" s="3"/>
      <c r="E55" s="3"/>
      <c r="F55" s="26"/>
      <c r="G55" s="26"/>
      <c r="H55" s="28" t="str">
        <f t="shared" si="9"/>
        <v/>
      </c>
      <c r="J55" s="76" t="s">
        <v>99</v>
      </c>
      <c r="K55" s="77"/>
      <c r="L55" s="78">
        <f>SUMIF(E$3:E$59,J55,G$3:G$59)</f>
        <v>0</v>
      </c>
      <c r="M55" s="74"/>
      <c r="N55" s="77"/>
      <c r="O55" s="77"/>
      <c r="P55" s="77"/>
      <c r="Q55" s="79"/>
      <c r="Y55" t="str">
        <f t="shared" si="22"/>
        <v/>
      </c>
      <c r="Z55" t="str">
        <f>IF(Y55="◎",COUNTIF(Y$3:Y55,"◎"),"")</f>
        <v/>
      </c>
      <c r="AA55" t="str">
        <f t="shared" si="23"/>
        <v/>
      </c>
      <c r="AB55" t="str">
        <f>IF(AA55="◎",COUNTIF(AA$3:AA55,"◎"),"")</f>
        <v/>
      </c>
      <c r="AC55" t="str">
        <f t="shared" si="24"/>
        <v/>
      </c>
      <c r="AD55" t="str">
        <f>IF(AC55="◎",COUNTIF(AC$3:AC55,"◎"),"")</f>
        <v/>
      </c>
      <c r="AE55" t="str">
        <f t="shared" si="25"/>
        <v/>
      </c>
      <c r="AF55" t="str">
        <f>IF(AE55="◎",COUNTIF(AE$3:AE55,"◎"),"")</f>
        <v/>
      </c>
      <c r="AG55" t="str">
        <f t="shared" si="26"/>
        <v/>
      </c>
      <c r="AH55" t="str">
        <f>IF(AG55="◎",COUNTIF(AG$3:AG55,"◎"),"")</f>
        <v/>
      </c>
      <c r="AI55" t="str">
        <f t="shared" si="27"/>
        <v/>
      </c>
      <c r="AJ55" t="str">
        <f>IF(AI55="◎",COUNTIF(AI$3:AI55,"◎"),"")</f>
        <v/>
      </c>
      <c r="AK55" t="str">
        <f t="shared" si="28"/>
        <v/>
      </c>
      <c r="AL55" t="str">
        <f>IF(AK55="◎",COUNTIF(AK$3:AK55,"◎"),"")</f>
        <v/>
      </c>
      <c r="AM55" t="str">
        <f t="shared" si="29"/>
        <v/>
      </c>
      <c r="AN55" t="str">
        <f>IF(AM55="◎",COUNTIF(AM$3:AM55,"◎"),"")</f>
        <v/>
      </c>
    </row>
    <row r="56" spans="1:40" x14ac:dyDescent="0.15">
      <c r="A56" s="11" t="str">
        <f>IF(B56="","",COUNTA($B$3:B56))</f>
        <v/>
      </c>
      <c r="B56" s="24"/>
      <c r="C56" s="25"/>
      <c r="D56" s="3"/>
      <c r="E56" s="3"/>
      <c r="F56" s="26"/>
      <c r="G56" s="26"/>
      <c r="H56" s="28" t="str">
        <f t="shared" si="9"/>
        <v/>
      </c>
      <c r="J56" s="80"/>
      <c r="K56" s="70"/>
      <c r="L56" s="70"/>
      <c r="M56" s="64"/>
      <c r="N56" s="70"/>
      <c r="O56" s="70"/>
      <c r="P56" s="70"/>
      <c r="Q56" s="81"/>
      <c r="Y56" t="str">
        <f t="shared" si="22"/>
        <v/>
      </c>
      <c r="Z56" t="str">
        <f>IF(Y56="◎",COUNTIF(Y$3:Y56,"◎"),"")</f>
        <v/>
      </c>
      <c r="AA56" t="str">
        <f t="shared" si="23"/>
        <v/>
      </c>
      <c r="AB56" t="str">
        <f>IF(AA56="◎",COUNTIF(AA$3:AA56,"◎"),"")</f>
        <v/>
      </c>
      <c r="AC56" t="str">
        <f t="shared" si="24"/>
        <v/>
      </c>
      <c r="AD56" t="str">
        <f>IF(AC56="◎",COUNTIF(AC$3:AC56,"◎"),"")</f>
        <v/>
      </c>
      <c r="AE56" t="str">
        <f t="shared" si="25"/>
        <v/>
      </c>
      <c r="AF56" t="str">
        <f>IF(AE56="◎",COUNTIF(AE$3:AE56,"◎"),"")</f>
        <v/>
      </c>
      <c r="AG56" t="str">
        <f t="shared" si="26"/>
        <v/>
      </c>
      <c r="AH56" t="str">
        <f>IF(AG56="◎",COUNTIF(AG$3:AG56,"◎"),"")</f>
        <v/>
      </c>
      <c r="AI56" t="str">
        <f t="shared" si="27"/>
        <v/>
      </c>
      <c r="AJ56" t="str">
        <f>IF(AI56="◎",COUNTIF(AI$3:AI56,"◎"),"")</f>
        <v/>
      </c>
      <c r="AK56" t="str">
        <f t="shared" si="28"/>
        <v/>
      </c>
      <c r="AL56" t="str">
        <f>IF(AK56="◎",COUNTIF(AK$3:AK56,"◎"),"")</f>
        <v/>
      </c>
      <c r="AM56" t="str">
        <f t="shared" si="29"/>
        <v/>
      </c>
      <c r="AN56" t="str">
        <f>IF(AM56="◎",COUNTIF(AM$3:AM56,"◎"),"")</f>
        <v/>
      </c>
    </row>
    <row r="57" spans="1:40" x14ac:dyDescent="0.15">
      <c r="A57" s="11" t="str">
        <f>IF(B57="","",COUNTA($B$3:B57))</f>
        <v/>
      </c>
      <c r="B57" s="24"/>
      <c r="C57" s="25"/>
      <c r="D57" s="3"/>
      <c r="E57" s="3"/>
      <c r="F57" s="26"/>
      <c r="G57" s="26"/>
      <c r="H57" s="28" t="str">
        <f t="shared" si="9"/>
        <v/>
      </c>
      <c r="J57" s="80"/>
      <c r="K57" s="70"/>
      <c r="L57" s="70"/>
      <c r="M57" s="64"/>
      <c r="N57" s="70"/>
      <c r="O57" s="70"/>
      <c r="P57" s="70"/>
      <c r="Q57" s="81"/>
      <c r="Y57" t="str">
        <f t="shared" si="22"/>
        <v/>
      </c>
      <c r="Z57" t="str">
        <f>IF(Y57="◎",COUNTIF(Y$3:Y57,"◎"),"")</f>
        <v/>
      </c>
      <c r="AA57" t="str">
        <f t="shared" si="23"/>
        <v/>
      </c>
      <c r="AB57" t="str">
        <f>IF(AA57="◎",COUNTIF(AA$3:AA57,"◎"),"")</f>
        <v/>
      </c>
      <c r="AC57" t="str">
        <f t="shared" si="24"/>
        <v/>
      </c>
      <c r="AD57" t="str">
        <f>IF(AC57="◎",COUNTIF(AC$3:AC57,"◎"),"")</f>
        <v/>
      </c>
      <c r="AE57" t="str">
        <f t="shared" si="25"/>
        <v/>
      </c>
      <c r="AF57" t="str">
        <f>IF(AE57="◎",COUNTIF(AE$3:AE57,"◎"),"")</f>
        <v/>
      </c>
      <c r="AG57" t="str">
        <f t="shared" si="26"/>
        <v/>
      </c>
      <c r="AH57" t="str">
        <f>IF(AG57="◎",COUNTIF(AG$3:AG57,"◎"),"")</f>
        <v/>
      </c>
      <c r="AI57" t="str">
        <f t="shared" si="27"/>
        <v/>
      </c>
      <c r="AJ57" t="str">
        <f>IF(AI57="◎",COUNTIF(AI$3:AI57,"◎"),"")</f>
        <v/>
      </c>
      <c r="AK57" t="str">
        <f t="shared" si="28"/>
        <v/>
      </c>
      <c r="AL57" t="str">
        <f>IF(AK57="◎",COUNTIF(AK$3:AK57,"◎"),"")</f>
        <v/>
      </c>
      <c r="AM57" t="str">
        <f t="shared" si="29"/>
        <v/>
      </c>
      <c r="AN57" t="str">
        <f>IF(AM57="◎",COUNTIF(AM$3:AM57,"◎"),"")</f>
        <v/>
      </c>
    </row>
    <row r="58" spans="1:40" ht="14.25" thickBot="1" x14ac:dyDescent="0.2">
      <c r="A58" s="11" t="str">
        <f>IF(B58="","",COUNTA($B$3:B58))</f>
        <v/>
      </c>
      <c r="B58" s="24"/>
      <c r="C58" s="25"/>
      <c r="D58" s="3"/>
      <c r="E58" s="3"/>
      <c r="F58" s="26"/>
      <c r="G58" s="26"/>
      <c r="H58" s="28" t="str">
        <f t="shared" si="9"/>
        <v/>
      </c>
      <c r="J58" s="82"/>
      <c r="K58" s="83"/>
      <c r="L58" s="83"/>
      <c r="M58" s="75"/>
      <c r="N58" s="121" t="s">
        <v>60</v>
      </c>
      <c r="O58" s="121"/>
      <c r="P58" s="121"/>
      <c r="Q58" s="84">
        <f>SUM(L55:L58,Q55:Q57)</f>
        <v>0</v>
      </c>
      <c r="Y58" t="str">
        <f t="shared" si="22"/>
        <v/>
      </c>
      <c r="Z58" t="str">
        <f>IF(Y58="◎",COUNTIF(Y$3:Y58,"◎"),"")</f>
        <v/>
      </c>
      <c r="AA58" t="str">
        <f t="shared" si="23"/>
        <v/>
      </c>
      <c r="AB58" t="str">
        <f>IF(AA58="◎",COUNTIF(AA$3:AA58,"◎"),"")</f>
        <v/>
      </c>
      <c r="AC58" t="str">
        <f t="shared" si="24"/>
        <v/>
      </c>
      <c r="AD58" t="str">
        <f>IF(AC58="◎",COUNTIF(AC$3:AC58,"◎"),"")</f>
        <v/>
      </c>
      <c r="AE58" t="str">
        <f t="shared" si="25"/>
        <v/>
      </c>
      <c r="AF58" t="str">
        <f>IF(AE58="◎",COUNTIF(AE$3:AE58,"◎"),"")</f>
        <v/>
      </c>
      <c r="AG58" t="str">
        <f t="shared" si="26"/>
        <v/>
      </c>
      <c r="AH58" t="str">
        <f>IF(AG58="◎",COUNTIF(AG$3:AG58,"◎"),"")</f>
        <v/>
      </c>
      <c r="AI58" t="str">
        <f t="shared" si="27"/>
        <v/>
      </c>
      <c r="AJ58" t="str">
        <f>IF(AI58="◎",COUNTIF(AI$3:AI58,"◎"),"")</f>
        <v/>
      </c>
      <c r="AK58" t="str">
        <f t="shared" si="28"/>
        <v/>
      </c>
      <c r="AL58" t="str">
        <f>IF(AK58="◎",COUNTIF(AK$3:AK58,"◎"),"")</f>
        <v/>
      </c>
      <c r="AM58" t="str">
        <f t="shared" si="29"/>
        <v/>
      </c>
      <c r="AN58" t="str">
        <f>IF(AM58="◎",COUNTIF(AM$3:AM58,"◎"),"")</f>
        <v/>
      </c>
    </row>
    <row r="59" spans="1:40" x14ac:dyDescent="0.15">
      <c r="A59" s="11" t="str">
        <f>IF(B59="","",COUNTA($B$3:B59))</f>
        <v/>
      </c>
      <c r="B59" s="24"/>
      <c r="C59" s="25"/>
      <c r="D59" s="3"/>
      <c r="E59" s="3"/>
      <c r="F59" s="26"/>
      <c r="G59" s="26"/>
      <c r="H59" s="28" t="str">
        <f t="shared" si="9"/>
        <v/>
      </c>
      <c r="Y59" t="str">
        <f t="shared" si="22"/>
        <v/>
      </c>
      <c r="Z59" t="str">
        <f>IF(Y59="◎",COUNTIF(Y$3:Y59,"◎"),"")</f>
        <v/>
      </c>
      <c r="AA59" t="str">
        <f t="shared" si="23"/>
        <v/>
      </c>
      <c r="AB59" t="str">
        <f>IF(AA59="◎",COUNTIF(AA$3:AA59,"◎"),"")</f>
        <v/>
      </c>
      <c r="AC59" t="str">
        <f t="shared" si="24"/>
        <v/>
      </c>
      <c r="AD59" t="str">
        <f>IF(AC59="◎",COUNTIF(AC$3:AC59,"◎"),"")</f>
        <v/>
      </c>
      <c r="AE59" t="str">
        <f t="shared" si="25"/>
        <v/>
      </c>
      <c r="AF59" t="str">
        <f>IF(AE59="◎",COUNTIF(AE$3:AE59,"◎"),"")</f>
        <v/>
      </c>
      <c r="AG59" t="str">
        <f t="shared" si="26"/>
        <v/>
      </c>
      <c r="AH59" t="str">
        <f>IF(AG59="◎",COUNTIF(AG$3:AG59,"◎"),"")</f>
        <v/>
      </c>
      <c r="AI59" t="str">
        <f t="shared" si="27"/>
        <v/>
      </c>
      <c r="AJ59" t="str">
        <f>IF(AI59="◎",COUNTIF(AI$3:AI59,"◎"),"")</f>
        <v/>
      </c>
      <c r="AK59" t="str">
        <f t="shared" si="28"/>
        <v/>
      </c>
      <c r="AL59" t="str">
        <f>IF(AK59="◎",COUNTIF(AK$3:AK59,"◎"),"")</f>
        <v/>
      </c>
      <c r="AM59" t="str">
        <f t="shared" si="29"/>
        <v/>
      </c>
      <c r="AN59" t="str">
        <f>IF(AM59="◎",COUNTIF(AM$3:AM59,"◎"),"")</f>
        <v/>
      </c>
    </row>
    <row r="60" spans="1:40" ht="14.25" thickBot="1" x14ac:dyDescent="0.2">
      <c r="A60" s="16"/>
      <c r="B60" s="17"/>
      <c r="C60" s="17" t="s">
        <v>60</v>
      </c>
      <c r="D60" s="17"/>
      <c r="E60" s="17"/>
      <c r="F60" s="18">
        <f>SUM(F3:F59)</f>
        <v>0</v>
      </c>
      <c r="G60" s="18">
        <f>SUM(G3:G59)</f>
        <v>0</v>
      </c>
      <c r="H60" s="19">
        <f>SUM(F60-G60)</f>
        <v>0</v>
      </c>
    </row>
  </sheetData>
  <sheetProtection sheet="1" objects="1" scenarios="1"/>
  <mergeCells count="26">
    <mergeCell ref="O40:P40"/>
    <mergeCell ref="F1:G1"/>
    <mergeCell ref="O1:P1"/>
    <mergeCell ref="J3:K3"/>
    <mergeCell ref="N3:P3"/>
    <mergeCell ref="J4:J6"/>
    <mergeCell ref="N4:N6"/>
    <mergeCell ref="N35:N36"/>
    <mergeCell ref="N37:P37"/>
    <mergeCell ref="J2:L2"/>
    <mergeCell ref="N2:Q2"/>
    <mergeCell ref="N22:N30"/>
    <mergeCell ref="N31:N32"/>
    <mergeCell ref="J12:J14"/>
    <mergeCell ref="J15:J16"/>
    <mergeCell ref="N33:N34"/>
    <mergeCell ref="J7:J11"/>
    <mergeCell ref="J17:K17"/>
    <mergeCell ref="O15:O20"/>
    <mergeCell ref="N7:N14"/>
    <mergeCell ref="N15:N21"/>
    <mergeCell ref="O54:P54"/>
    <mergeCell ref="J44:J49"/>
    <mergeCell ref="N41:N44"/>
    <mergeCell ref="N52:P52"/>
    <mergeCell ref="N58:P58"/>
  </mergeCells>
  <phoneticPr fontId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設定!$H$1:$H$43</xm:f>
          </x14:formula1>
          <xm:sqref>C3:C59</xm:sqref>
        </x14:dataValidation>
        <x14:dataValidation type="list" allowBlank="1" showInputMessage="1" showErrorMessage="1">
          <x14:formula1>
            <xm:f>設定!$J$2:$J$21</xm:f>
          </x14:formula1>
          <xm:sqref>E3:E59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0"/>
  <sheetViews>
    <sheetView workbookViewId="0">
      <pane xSplit="1" ySplit="2" topLeftCell="B3" activePane="bottomRight" state="frozen"/>
      <selection activeCell="I3" sqref="I3"/>
      <selection pane="topRight" activeCell="I3" sqref="I3"/>
      <selection pane="bottomLeft" activeCell="I3" sqref="I3"/>
      <selection pane="bottomRight" activeCell="I3" sqref="I3"/>
    </sheetView>
  </sheetViews>
  <sheetFormatPr defaultRowHeight="13.5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1.625" customWidth="1"/>
    <col min="13" max="13" width="4" style="37" customWidth="1"/>
    <col min="14" max="14" width="4.625" customWidth="1"/>
    <col min="15" max="15" width="3.75" customWidth="1"/>
    <col min="16" max="16" width="14.5" customWidth="1"/>
    <col min="17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4.25" thickBot="1" x14ac:dyDescent="0.2">
      <c r="A1" s="23" t="s">
        <v>51</v>
      </c>
      <c r="C1" s="6">
        <f>設定!B3</f>
        <v>2016</v>
      </c>
      <c r="D1" s="4">
        <f>設定!I3</f>
        <v>2</v>
      </c>
      <c r="E1" s="4"/>
      <c r="F1" s="130">
        <f>設定!B1</f>
        <v>0</v>
      </c>
      <c r="G1" s="130"/>
      <c r="H1">
        <f>設定!B2</f>
        <v>0</v>
      </c>
      <c r="J1" t="s">
        <v>61</v>
      </c>
      <c r="L1" s="6">
        <f>C1</f>
        <v>2016</v>
      </c>
      <c r="M1" s="33"/>
      <c r="N1" s="4">
        <f>D1</f>
        <v>2</v>
      </c>
      <c r="O1" s="131">
        <f>F1</f>
        <v>0</v>
      </c>
      <c r="P1" s="131"/>
      <c r="Q1">
        <f>H1</f>
        <v>0</v>
      </c>
      <c r="U1" t="s">
        <v>77</v>
      </c>
      <c r="Y1" t="s">
        <v>100</v>
      </c>
    </row>
    <row r="2" spans="1:40" x14ac:dyDescent="0.15">
      <c r="A2" s="20" t="s">
        <v>52</v>
      </c>
      <c r="B2" s="21" t="s">
        <v>53</v>
      </c>
      <c r="C2" s="21" t="s">
        <v>55</v>
      </c>
      <c r="D2" s="21" t="s">
        <v>54</v>
      </c>
      <c r="E2" s="21" t="s">
        <v>103</v>
      </c>
      <c r="F2" s="21" t="s">
        <v>57</v>
      </c>
      <c r="G2" s="21" t="s">
        <v>58</v>
      </c>
      <c r="H2" s="22" t="s">
        <v>59</v>
      </c>
      <c r="J2" s="123" t="s">
        <v>4</v>
      </c>
      <c r="K2" s="124"/>
      <c r="L2" s="125"/>
      <c r="M2" s="34"/>
      <c r="N2" s="126" t="s">
        <v>62</v>
      </c>
      <c r="O2" s="127"/>
      <c r="P2" s="127"/>
      <c r="Q2" s="128"/>
      <c r="U2" s="52" t="s">
        <v>55</v>
      </c>
      <c r="V2" s="53" t="s">
        <v>78</v>
      </c>
      <c r="W2" s="54" t="s">
        <v>79</v>
      </c>
      <c r="Y2" t="s">
        <v>102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x14ac:dyDescent="0.15">
      <c r="A3" s="11" t="str">
        <f>IF(B3="","",COUNTA($B$3:B3))</f>
        <v/>
      </c>
      <c r="B3" s="24"/>
      <c r="C3" s="88" t="s">
        <v>101</v>
      </c>
      <c r="D3" s="89" t="s">
        <v>125</v>
      </c>
      <c r="E3" s="89"/>
      <c r="F3" s="90">
        <f>'1月'!H60</f>
        <v>0</v>
      </c>
      <c r="G3" s="90"/>
      <c r="H3" s="28" t="str">
        <f>IF(B3="","",SUM(F3-G3))</f>
        <v/>
      </c>
      <c r="J3" s="132" t="s">
        <v>55</v>
      </c>
      <c r="K3" s="133"/>
      <c r="L3" s="32" t="s">
        <v>56</v>
      </c>
      <c r="M3" s="35"/>
      <c r="N3" s="132" t="s">
        <v>55</v>
      </c>
      <c r="O3" s="133"/>
      <c r="P3" s="133"/>
      <c r="Q3" s="32" t="s">
        <v>56</v>
      </c>
      <c r="U3" s="11" t="s">
        <v>27</v>
      </c>
      <c r="V3" s="1">
        <v>0.1</v>
      </c>
      <c r="W3" s="12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x14ac:dyDescent="0.15">
      <c r="A4" s="11" t="str">
        <f>IF(B4="","",COUNTA($B$3:B4))</f>
        <v/>
      </c>
      <c r="B4" s="24"/>
      <c r="C4" s="25"/>
      <c r="D4" s="3"/>
      <c r="E4" s="3"/>
      <c r="F4" s="26"/>
      <c r="G4" s="26"/>
      <c r="H4" s="28" t="str">
        <f>IF(B4="","",SUM(H3+F4-G4))</f>
        <v/>
      </c>
      <c r="J4" s="115" t="s">
        <v>63</v>
      </c>
      <c r="K4" s="1" t="str">
        <f>設定!H1</f>
        <v>月定（什一）献金</v>
      </c>
      <c r="L4" s="12">
        <f>SUMIF(C$3:C$59,K4,F$3:F$59)</f>
        <v>0</v>
      </c>
      <c r="M4" s="36"/>
      <c r="N4" s="115" t="s">
        <v>67</v>
      </c>
      <c r="O4" s="1" t="str">
        <f>設定!H10</f>
        <v>給与費</v>
      </c>
      <c r="P4" s="1"/>
      <c r="Q4" s="12">
        <f t="shared" ref="Q4:Q14" si="8">SUMIF(C$3:C$59,O4,G$3:G$59)</f>
        <v>0</v>
      </c>
      <c r="R4" s="8">
        <f>SUM(L30:L32)</f>
        <v>0</v>
      </c>
      <c r="S4" t="s">
        <v>76</v>
      </c>
      <c r="U4" s="11" t="s">
        <v>28</v>
      </c>
      <c r="V4" s="1">
        <v>0.01</v>
      </c>
      <c r="W4" s="12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4.25" thickBot="1" x14ac:dyDescent="0.2">
      <c r="A5" s="11" t="str">
        <f>IF(B5="","",COUNTA($B$3:B5))</f>
        <v/>
      </c>
      <c r="B5" s="24"/>
      <c r="C5" s="25"/>
      <c r="D5" s="3"/>
      <c r="E5" s="3"/>
      <c r="F5" s="26"/>
      <c r="G5" s="26"/>
      <c r="H5" s="28" t="str">
        <f t="shared" ref="H5:H59" si="9">IF(B5="","",SUM(H4+F5-G5))</f>
        <v/>
      </c>
      <c r="J5" s="115"/>
      <c r="K5" s="1" t="str">
        <f>設定!H2</f>
        <v>礼拝（感謝）献金</v>
      </c>
      <c r="L5" s="12">
        <f t="shared" ref="L5:L16" si="10">SUMIF(C$3:C$59,K5,F$3:F$59)</f>
        <v>0</v>
      </c>
      <c r="M5" s="36"/>
      <c r="N5" s="115"/>
      <c r="O5" s="1" t="str">
        <f>設定!H11</f>
        <v>その他謝儀</v>
      </c>
      <c r="P5" s="1"/>
      <c r="Q5" s="12">
        <f t="shared" si="8"/>
        <v>0</v>
      </c>
      <c r="U5" s="13" t="s">
        <v>29</v>
      </c>
      <c r="V5" s="14">
        <v>0.02</v>
      </c>
      <c r="W5" s="15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4.25" thickBot="1" x14ac:dyDescent="0.2">
      <c r="A6" s="11" t="str">
        <f>IF(B6="","",COUNTA($B$3:B6))</f>
        <v/>
      </c>
      <c r="B6" s="24"/>
      <c r="C6" s="25"/>
      <c r="D6" s="3"/>
      <c r="E6" s="3"/>
      <c r="F6" s="26"/>
      <c r="G6" s="26"/>
      <c r="H6" s="28" t="str">
        <f t="shared" si="9"/>
        <v/>
      </c>
      <c r="J6" s="115"/>
      <c r="K6" s="1"/>
      <c r="L6" s="12">
        <f t="shared" si="10"/>
        <v>0</v>
      </c>
      <c r="M6" s="36"/>
      <c r="N6" s="115"/>
      <c r="O6" s="1" t="str">
        <f>設定!H12</f>
        <v>社会保険料</v>
      </c>
      <c r="P6" s="1"/>
      <c r="Q6" s="12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x14ac:dyDescent="0.15">
      <c r="A7" s="11" t="str">
        <f>IF(B7="","",COUNTA($B$3:B7))</f>
        <v/>
      </c>
      <c r="B7" s="24"/>
      <c r="C7" s="25"/>
      <c r="D7" s="3"/>
      <c r="E7" s="3"/>
      <c r="F7" s="26"/>
      <c r="G7" s="26"/>
      <c r="H7" s="28" t="str">
        <f t="shared" si="9"/>
        <v/>
      </c>
      <c r="J7" s="115" t="s">
        <v>10</v>
      </c>
      <c r="K7" s="1" t="str">
        <f>設定!H3</f>
        <v>会堂献金</v>
      </c>
      <c r="L7" s="12">
        <f t="shared" si="10"/>
        <v>0</v>
      </c>
      <c r="M7" s="36"/>
      <c r="N7" s="115" t="s">
        <v>68</v>
      </c>
      <c r="O7" s="1" t="str">
        <f>設定!H13</f>
        <v>特別集会費</v>
      </c>
      <c r="P7" s="1"/>
      <c r="Q7" s="12">
        <f t="shared" si="8"/>
        <v>0</v>
      </c>
      <c r="U7" s="20" t="s">
        <v>102</v>
      </c>
      <c r="V7" s="21" t="s">
        <v>54</v>
      </c>
      <c r="W7" s="22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x14ac:dyDescent="0.15">
      <c r="A8" s="11" t="str">
        <f>IF(B8="","",COUNTA($B$3:B8))</f>
        <v/>
      </c>
      <c r="B8" s="24"/>
      <c r="C8" s="25"/>
      <c r="D8" s="3"/>
      <c r="E8" s="3"/>
      <c r="F8" s="26"/>
      <c r="G8" s="26"/>
      <c r="H8" s="28" t="str">
        <f t="shared" si="9"/>
        <v/>
      </c>
      <c r="J8" s="115"/>
      <c r="K8" s="1" t="str">
        <f>設定!H4</f>
        <v>特別献金</v>
      </c>
      <c r="L8" s="12">
        <f t="shared" si="10"/>
        <v>0</v>
      </c>
      <c r="M8" s="36"/>
      <c r="N8" s="115"/>
      <c r="O8" s="1" t="str">
        <f>設定!H14</f>
        <v>伝道教化費</v>
      </c>
      <c r="P8" s="1"/>
      <c r="Q8" s="12">
        <f t="shared" si="8"/>
        <v>0</v>
      </c>
      <c r="U8" s="11">
        <v>1</v>
      </c>
      <c r="V8" s="45" t="str">
        <f t="shared" ref="V8:W12" si="11">IF($U8&gt;MAX($Z$3:$Z$59),"",INDEX($B$3:$G$59,MATCH($U8,$Z$3:$Z$59,0),MATCH(V$7,$B$2:$G$2,0)))</f>
        <v/>
      </c>
      <c r="W8" s="12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x14ac:dyDescent="0.15">
      <c r="A9" s="11" t="str">
        <f>IF(B9="","",COUNTA($B$3:B9))</f>
        <v/>
      </c>
      <c r="B9" s="24"/>
      <c r="C9" s="25"/>
      <c r="D9" s="3"/>
      <c r="E9" s="3"/>
      <c r="F9" s="26"/>
      <c r="G9" s="26"/>
      <c r="H9" s="28" t="str">
        <f t="shared" si="9"/>
        <v/>
      </c>
      <c r="J9" s="115"/>
      <c r="K9" s="1" t="str">
        <f>設定!H5</f>
        <v>本部指定献金</v>
      </c>
      <c r="L9" s="12">
        <f t="shared" si="10"/>
        <v>0</v>
      </c>
      <c r="M9" s="36"/>
      <c r="N9" s="115"/>
      <c r="O9" s="1" t="str">
        <f>設定!H15</f>
        <v>礼典集会費</v>
      </c>
      <c r="P9" s="1"/>
      <c r="Q9" s="12">
        <f t="shared" si="8"/>
        <v>0</v>
      </c>
      <c r="U9" s="11">
        <v>2</v>
      </c>
      <c r="V9" s="45" t="str">
        <f t="shared" si="11"/>
        <v/>
      </c>
      <c r="W9" s="12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x14ac:dyDescent="0.15">
      <c r="A10" s="11" t="str">
        <f>IF(B10="","",COUNTA($B$3:B10))</f>
        <v/>
      </c>
      <c r="B10" s="24"/>
      <c r="C10" s="25"/>
      <c r="D10" s="3"/>
      <c r="E10" s="3"/>
      <c r="F10" s="26"/>
      <c r="G10" s="26"/>
      <c r="H10" s="28" t="str">
        <f t="shared" si="9"/>
        <v/>
      </c>
      <c r="J10" s="115"/>
      <c r="K10" s="1" t="str">
        <f>設定!H6</f>
        <v>その他指定献金</v>
      </c>
      <c r="L10" s="12">
        <f t="shared" si="10"/>
        <v>0</v>
      </c>
      <c r="M10" s="36"/>
      <c r="N10" s="115"/>
      <c r="O10" s="1" t="str">
        <f>設定!H16</f>
        <v>牧会活動費</v>
      </c>
      <c r="P10" s="1"/>
      <c r="Q10" s="12">
        <f t="shared" si="8"/>
        <v>0</v>
      </c>
      <c r="U10" s="11">
        <v>3</v>
      </c>
      <c r="V10" s="45" t="str">
        <f t="shared" si="11"/>
        <v/>
      </c>
      <c r="W10" s="12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x14ac:dyDescent="0.15">
      <c r="A11" s="11" t="str">
        <f>IF(B11="","",COUNTA($B$3:B11))</f>
        <v/>
      </c>
      <c r="B11" s="24"/>
      <c r="C11" s="25"/>
      <c r="D11" s="3"/>
      <c r="E11" s="3"/>
      <c r="F11" s="26"/>
      <c r="G11" s="26"/>
      <c r="H11" s="28" t="str">
        <f t="shared" si="9"/>
        <v/>
      </c>
      <c r="J11" s="115"/>
      <c r="K11" s="1"/>
      <c r="L11" s="12">
        <f t="shared" si="10"/>
        <v>0</v>
      </c>
      <c r="M11" s="36"/>
      <c r="N11" s="115"/>
      <c r="O11" s="1" t="str">
        <f>設定!H17</f>
        <v>教会学校費</v>
      </c>
      <c r="P11" s="1"/>
      <c r="Q11" s="12">
        <f t="shared" si="8"/>
        <v>0</v>
      </c>
      <c r="U11" s="11">
        <v>4</v>
      </c>
      <c r="V11" s="45" t="str">
        <f t="shared" si="11"/>
        <v/>
      </c>
      <c r="W11" s="12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4.25" thickBot="1" x14ac:dyDescent="0.2">
      <c r="A12" s="11" t="str">
        <f>IF(B12="","",COUNTA($B$3:B12))</f>
        <v/>
      </c>
      <c r="B12" s="24"/>
      <c r="C12" s="25"/>
      <c r="D12" s="3"/>
      <c r="E12" s="3"/>
      <c r="F12" s="26"/>
      <c r="G12" s="26"/>
      <c r="H12" s="28" t="str">
        <f t="shared" si="9"/>
        <v/>
      </c>
      <c r="J12" s="115" t="s">
        <v>64</v>
      </c>
      <c r="K12" s="1" t="str">
        <f>設定!H7</f>
        <v>教会援助金</v>
      </c>
      <c r="L12" s="12">
        <f t="shared" si="10"/>
        <v>0</v>
      </c>
      <c r="M12" s="36"/>
      <c r="N12" s="115"/>
      <c r="O12" s="1" t="str">
        <f>設定!H18</f>
        <v>図書研修費</v>
      </c>
      <c r="P12" s="1"/>
      <c r="Q12" s="12">
        <f t="shared" si="8"/>
        <v>0</v>
      </c>
      <c r="U12" s="13">
        <v>5</v>
      </c>
      <c r="V12" s="47" t="str">
        <f t="shared" si="11"/>
        <v/>
      </c>
      <c r="W12" s="15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x14ac:dyDescent="0.15">
      <c r="A13" s="11" t="str">
        <f>IF(B13="","",COUNTA($B$3:B13))</f>
        <v/>
      </c>
      <c r="B13" s="24"/>
      <c r="C13" s="25"/>
      <c r="D13" s="3"/>
      <c r="E13" s="3"/>
      <c r="F13" s="26"/>
      <c r="G13" s="26"/>
      <c r="H13" s="28" t="str">
        <f t="shared" si="9"/>
        <v/>
      </c>
      <c r="J13" s="115"/>
      <c r="K13" s="1" t="str">
        <f>設定!H8</f>
        <v>雑収入</v>
      </c>
      <c r="L13" s="12">
        <f t="shared" si="10"/>
        <v>0</v>
      </c>
      <c r="M13" s="36"/>
      <c r="N13" s="115"/>
      <c r="O13" s="1" t="str">
        <f>設定!H19</f>
        <v>交通費</v>
      </c>
      <c r="P13" s="1"/>
      <c r="Q13" s="12">
        <f t="shared" si="8"/>
        <v>0</v>
      </c>
      <c r="U13" s="20" t="s">
        <v>12</v>
      </c>
      <c r="V13" s="21" t="s">
        <v>54</v>
      </c>
      <c r="W13" s="22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x14ac:dyDescent="0.15">
      <c r="A14" s="11" t="str">
        <f>IF(B14="","",COUNTA($B$3:B14))</f>
        <v/>
      </c>
      <c r="B14" s="24"/>
      <c r="C14" s="25"/>
      <c r="D14" s="3"/>
      <c r="E14" s="3"/>
      <c r="F14" s="26"/>
      <c r="G14" s="26"/>
      <c r="H14" s="28" t="str">
        <f t="shared" si="9"/>
        <v/>
      </c>
      <c r="J14" s="115"/>
      <c r="K14" s="1"/>
      <c r="L14" s="12">
        <f t="shared" si="10"/>
        <v>0</v>
      </c>
      <c r="M14" s="36"/>
      <c r="N14" s="115"/>
      <c r="O14" s="1" t="str">
        <f>設定!H20</f>
        <v>通信費</v>
      </c>
      <c r="P14" s="1"/>
      <c r="Q14" s="12">
        <f t="shared" si="8"/>
        <v>0</v>
      </c>
      <c r="U14" s="11">
        <v>1</v>
      </c>
      <c r="V14" s="46" t="str">
        <f t="shared" ref="V14:W18" si="12">IF($U14&gt;MAX($AB$3:$AB$59),"",INDEX($B$3:$G$59,MATCH($U14,$AB$3:$AB$59,0),MATCH(V$13,$B$2:$G$2,0)))</f>
        <v/>
      </c>
      <c r="W14" s="12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x14ac:dyDescent="0.15">
      <c r="A15" s="11" t="str">
        <f>IF(B15="","",COUNTA($B$3:B15))</f>
        <v/>
      </c>
      <c r="B15" s="24"/>
      <c r="C15" s="25"/>
      <c r="D15" s="3"/>
      <c r="E15" s="3"/>
      <c r="F15" s="26"/>
      <c r="G15" s="26"/>
      <c r="H15" s="28" t="str">
        <f t="shared" si="9"/>
        <v/>
      </c>
      <c r="J15" s="115" t="s">
        <v>15</v>
      </c>
      <c r="K15" s="1" t="str">
        <f>設定!H9</f>
        <v>借入金</v>
      </c>
      <c r="L15" s="12">
        <f t="shared" si="10"/>
        <v>0</v>
      </c>
      <c r="M15" s="36"/>
      <c r="N15" s="115" t="s">
        <v>69</v>
      </c>
      <c r="O15" s="129" t="s">
        <v>66</v>
      </c>
      <c r="P15" s="1" t="str">
        <f>設定!H21</f>
        <v>本部什一献金</v>
      </c>
      <c r="Q15" s="12">
        <f t="shared" ref="Q15:Q20" si="13">SUMIF(C$3:C$59,P15,G$3:G$59)</f>
        <v>0</v>
      </c>
      <c r="U15" s="11">
        <v>2</v>
      </c>
      <c r="V15" s="46" t="str">
        <f t="shared" si="12"/>
        <v/>
      </c>
      <c r="W15" s="12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x14ac:dyDescent="0.15">
      <c r="A16" s="11" t="str">
        <f>IF(B16="","",COUNTA($B$3:B16))</f>
        <v/>
      </c>
      <c r="B16" s="24"/>
      <c r="C16" s="25"/>
      <c r="D16" s="3"/>
      <c r="E16" s="3"/>
      <c r="F16" s="26"/>
      <c r="G16" s="26"/>
      <c r="H16" s="28" t="str">
        <f t="shared" si="9"/>
        <v/>
      </c>
      <c r="J16" s="115"/>
      <c r="K16" s="1"/>
      <c r="L16" s="12">
        <f t="shared" si="10"/>
        <v>0</v>
      </c>
      <c r="M16" s="36"/>
      <c r="N16" s="115"/>
      <c r="O16" s="129"/>
      <c r="P16" s="1" t="str">
        <f>設定!H22</f>
        <v>厚生福祉献金</v>
      </c>
      <c r="Q16" s="12">
        <f t="shared" si="13"/>
        <v>0</v>
      </c>
      <c r="U16" s="11">
        <v>3</v>
      </c>
      <c r="V16" s="46" t="str">
        <f t="shared" si="12"/>
        <v/>
      </c>
      <c r="W16" s="12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4.25" thickBot="1" x14ac:dyDescent="0.2">
      <c r="A17" s="11" t="str">
        <f>IF(B17="","",COUNTA($B$3:B17))</f>
        <v/>
      </c>
      <c r="B17" s="24"/>
      <c r="C17" s="25"/>
      <c r="D17" s="3"/>
      <c r="E17" s="3"/>
      <c r="F17" s="26"/>
      <c r="G17" s="26"/>
      <c r="H17" s="28" t="str">
        <f t="shared" si="9"/>
        <v/>
      </c>
      <c r="J17" s="122" t="s">
        <v>65</v>
      </c>
      <c r="K17" s="120"/>
      <c r="L17" s="15">
        <f>SUM(L4:L16)</f>
        <v>0</v>
      </c>
      <c r="M17" s="36"/>
      <c r="N17" s="115"/>
      <c r="O17" s="129"/>
      <c r="P17" s="1" t="str">
        <f>設定!H23</f>
        <v>退職積立献金</v>
      </c>
      <c r="Q17" s="12">
        <f t="shared" si="13"/>
        <v>0</v>
      </c>
      <c r="U17" s="11">
        <v>4</v>
      </c>
      <c r="V17" s="46" t="str">
        <f t="shared" si="12"/>
        <v/>
      </c>
      <c r="W17" s="12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4.25" thickBot="1" x14ac:dyDescent="0.2">
      <c r="A18" s="11" t="str">
        <f>IF(B18="","",COUNTA($B$3:B18))</f>
        <v/>
      </c>
      <c r="B18" s="24"/>
      <c r="C18" s="25"/>
      <c r="D18" s="3"/>
      <c r="E18" s="3"/>
      <c r="F18" s="26"/>
      <c r="G18" s="26"/>
      <c r="H18" s="28" t="str">
        <f t="shared" si="9"/>
        <v/>
      </c>
      <c r="N18" s="115"/>
      <c r="O18" s="129"/>
      <c r="P18" s="1" t="str">
        <f>設定!H24</f>
        <v>海外宣教献金</v>
      </c>
      <c r="Q18" s="12">
        <f t="shared" si="13"/>
        <v>0</v>
      </c>
      <c r="U18" s="49">
        <v>5</v>
      </c>
      <c r="V18" s="50" t="str">
        <f t="shared" si="12"/>
        <v/>
      </c>
      <c r="W18" s="51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4.25" thickBot="1" x14ac:dyDescent="0.2">
      <c r="A19" s="11" t="str">
        <f>IF(B19="","",COUNTA($B$3:B19))</f>
        <v/>
      </c>
      <c r="B19" s="24"/>
      <c r="C19" s="25"/>
      <c r="D19" s="3"/>
      <c r="E19" s="3"/>
      <c r="F19" s="26"/>
      <c r="G19" s="26"/>
      <c r="H19" s="28" t="str">
        <f t="shared" si="9"/>
        <v/>
      </c>
      <c r="J19" t="s">
        <v>74</v>
      </c>
      <c r="N19" s="115"/>
      <c r="O19" s="129"/>
      <c r="P19" s="1" t="str">
        <f>設定!H25</f>
        <v>国内宣教献金</v>
      </c>
      <c r="Q19" s="12">
        <f t="shared" si="13"/>
        <v>0</v>
      </c>
      <c r="U19" s="20" t="s">
        <v>14</v>
      </c>
      <c r="V19" s="21" t="s">
        <v>54</v>
      </c>
      <c r="W19" s="22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x14ac:dyDescent="0.15">
      <c r="A20" s="11" t="str">
        <f>IF(B20="","",COUNTA($B$3:B20))</f>
        <v/>
      </c>
      <c r="B20" s="24"/>
      <c r="C20" s="25"/>
      <c r="D20" s="3"/>
      <c r="E20" s="3"/>
      <c r="F20" s="26"/>
      <c r="G20" s="26"/>
      <c r="H20" s="28" t="str">
        <f t="shared" si="9"/>
        <v/>
      </c>
      <c r="J20" s="39">
        <v>1</v>
      </c>
      <c r="K20" s="85" t="str">
        <f>V8</f>
        <v/>
      </c>
      <c r="L20" s="30" t="str">
        <f>W8</f>
        <v/>
      </c>
      <c r="M20" s="38"/>
      <c r="N20" s="115"/>
      <c r="O20" s="129"/>
      <c r="P20" s="1" t="str">
        <f>設定!H26</f>
        <v>本部その他献金</v>
      </c>
      <c r="Q20" s="12">
        <f t="shared" si="13"/>
        <v>0</v>
      </c>
      <c r="R20" s="8">
        <f>SUM(L20:L22)</f>
        <v>0</v>
      </c>
      <c r="S20" t="s">
        <v>76</v>
      </c>
      <c r="U20" s="11">
        <v>1</v>
      </c>
      <c r="V20" s="46" t="str">
        <f>IF($U20&gt;MAX($AD$3:$AD$59),"",INDEX($B$3:$G$59,MATCH($U20,$AD$3:$AD$59,0),MATCH(V$19,$B$2:$G$2,0)))</f>
        <v/>
      </c>
      <c r="W20" s="12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x14ac:dyDescent="0.15">
      <c r="A21" s="11" t="str">
        <f>IF(B21="","",COUNTA($B$3:B21))</f>
        <v/>
      </c>
      <c r="B21" s="24"/>
      <c r="C21" s="25"/>
      <c r="D21" s="3"/>
      <c r="E21" s="3"/>
      <c r="F21" s="26"/>
      <c r="G21" s="26"/>
      <c r="H21" s="28" t="str">
        <f t="shared" si="9"/>
        <v/>
      </c>
      <c r="J21" s="41">
        <v>2</v>
      </c>
      <c r="K21" s="86" t="str">
        <f t="shared" ref="K21:L22" si="14">V9</f>
        <v/>
      </c>
      <c r="L21" s="27" t="str">
        <f t="shared" si="14"/>
        <v/>
      </c>
      <c r="M21" s="38"/>
      <c r="N21" s="115"/>
      <c r="O21" s="1" t="str">
        <f>設定!H27</f>
        <v>その他協力献金</v>
      </c>
      <c r="P21" s="1"/>
      <c r="Q21" s="12">
        <f t="shared" ref="Q21:Q36" si="15">SUMIF(C$3:C$59,O21,G$3:G$59)</f>
        <v>0</v>
      </c>
      <c r="R21" s="8">
        <f>SUM(L25:L27)</f>
        <v>0</v>
      </c>
      <c r="S21" t="s">
        <v>76</v>
      </c>
      <c r="U21" s="11">
        <v>2</v>
      </c>
      <c r="V21" s="46" t="str">
        <f t="shared" ref="V21:W23" si="16">IF($U21&gt;MAX($AD$3:$AD$59),"",INDEX($B$3:$G$59,MATCH($U21,$AD$3:$AD$59,0),MATCH(V$19,$B$2:$G$2,0)))</f>
        <v/>
      </c>
      <c r="W21" s="12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4.25" thickBot="1" x14ac:dyDescent="0.2">
      <c r="A22" s="11" t="str">
        <f>IF(B22="","",COUNTA($B$3:B22))</f>
        <v/>
      </c>
      <c r="B22" s="24"/>
      <c r="C22" s="25"/>
      <c r="D22" s="3"/>
      <c r="E22" s="3"/>
      <c r="F22" s="26"/>
      <c r="G22" s="26"/>
      <c r="H22" s="28" t="str">
        <f t="shared" si="9"/>
        <v/>
      </c>
      <c r="J22" s="43">
        <v>3</v>
      </c>
      <c r="K22" s="87" t="str">
        <f t="shared" si="14"/>
        <v/>
      </c>
      <c r="L22" s="31" t="str">
        <f t="shared" si="14"/>
        <v/>
      </c>
      <c r="M22" s="38"/>
      <c r="N22" s="115" t="s">
        <v>70</v>
      </c>
      <c r="O22" s="1" t="str">
        <f>設定!H28</f>
        <v>修繕管理費</v>
      </c>
      <c r="P22" s="1"/>
      <c r="Q22" s="12">
        <f t="shared" si="15"/>
        <v>0</v>
      </c>
      <c r="U22" s="11">
        <v>3</v>
      </c>
      <c r="V22" s="46" t="str">
        <f t="shared" si="16"/>
        <v/>
      </c>
      <c r="W22" s="12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4.25" thickBot="1" x14ac:dyDescent="0.2">
      <c r="A23" s="11" t="str">
        <f>IF(B23="","",COUNTA($B$3:B23))</f>
        <v/>
      </c>
      <c r="B23" s="24"/>
      <c r="C23" s="25"/>
      <c r="D23" s="3"/>
      <c r="E23" s="3"/>
      <c r="F23" s="26"/>
      <c r="G23" s="26"/>
      <c r="H23" s="28" t="str">
        <f t="shared" si="9"/>
        <v/>
      </c>
      <c r="N23" s="115"/>
      <c r="O23" s="1" t="str">
        <f>設定!H29</f>
        <v>租税保険料</v>
      </c>
      <c r="P23" s="1"/>
      <c r="Q23" s="12">
        <f t="shared" si="15"/>
        <v>0</v>
      </c>
      <c r="U23" s="49">
        <v>4</v>
      </c>
      <c r="V23" s="50" t="str">
        <f t="shared" si="16"/>
        <v/>
      </c>
      <c r="W23" s="51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4.25" thickBot="1" x14ac:dyDescent="0.2">
      <c r="A24" s="11" t="str">
        <f>IF(B24="","",COUNTA($B$3:B24))</f>
        <v/>
      </c>
      <c r="B24" s="24"/>
      <c r="C24" s="25"/>
      <c r="D24" s="3"/>
      <c r="E24" s="3"/>
      <c r="F24" s="26"/>
      <c r="G24" s="26"/>
      <c r="H24" s="28" t="str">
        <f t="shared" si="9"/>
        <v/>
      </c>
      <c r="J24" t="s">
        <v>75</v>
      </c>
      <c r="N24" s="115"/>
      <c r="O24" s="1" t="str">
        <f>設定!H30</f>
        <v>借地借家料</v>
      </c>
      <c r="P24" s="1"/>
      <c r="Q24" s="12">
        <f t="shared" si="15"/>
        <v>0</v>
      </c>
      <c r="U24" s="52" t="s">
        <v>17</v>
      </c>
      <c r="V24" s="53" t="s">
        <v>54</v>
      </c>
      <c r="W24" s="54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x14ac:dyDescent="0.15">
      <c r="A25" s="11" t="str">
        <f>IF(B25="","",COUNTA($B$3:B25))</f>
        <v/>
      </c>
      <c r="B25" s="24"/>
      <c r="C25" s="25"/>
      <c r="D25" s="3"/>
      <c r="E25" s="3"/>
      <c r="F25" s="26"/>
      <c r="G25" s="26"/>
      <c r="H25" s="28" t="str">
        <f t="shared" si="9"/>
        <v/>
      </c>
      <c r="J25" s="39">
        <v>1</v>
      </c>
      <c r="K25" s="40" t="str">
        <f>V14</f>
        <v/>
      </c>
      <c r="L25" s="30" t="str">
        <f>W14</f>
        <v/>
      </c>
      <c r="M25" s="38"/>
      <c r="N25" s="115"/>
      <c r="O25" s="1" t="str">
        <f>設定!H31</f>
        <v>事務費</v>
      </c>
      <c r="P25" s="1"/>
      <c r="Q25" s="12">
        <f t="shared" si="15"/>
        <v>0</v>
      </c>
      <c r="U25" s="11">
        <v>1</v>
      </c>
      <c r="V25" s="46" t="str">
        <f>IF($U25&gt;MAX($AF$3:$AF$59),"",INDEX($B$3:$G$59,MATCH($U25,$AF$3:$AF$59,0),MATCH(V$24,$B$2:$G$2,0)))</f>
        <v/>
      </c>
      <c r="W25" s="12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x14ac:dyDescent="0.15">
      <c r="A26" s="11" t="str">
        <f>IF(B26="","",COUNTA($B$3:B26))</f>
        <v/>
      </c>
      <c r="B26" s="24"/>
      <c r="C26" s="25"/>
      <c r="D26" s="3"/>
      <c r="E26" s="3"/>
      <c r="F26" s="26"/>
      <c r="G26" s="26"/>
      <c r="H26" s="28" t="str">
        <f t="shared" si="9"/>
        <v/>
      </c>
      <c r="J26" s="41">
        <v>2</v>
      </c>
      <c r="K26" s="42" t="str">
        <f t="shared" ref="K26:L27" si="17">V15</f>
        <v/>
      </c>
      <c r="L26" s="27" t="str">
        <f t="shared" si="17"/>
        <v/>
      </c>
      <c r="M26" s="38"/>
      <c r="N26" s="115"/>
      <c r="O26" s="1" t="str">
        <f>設定!H32</f>
        <v>光熱水費</v>
      </c>
      <c r="P26" s="1"/>
      <c r="Q26" s="12">
        <f t="shared" si="15"/>
        <v>0</v>
      </c>
      <c r="U26" s="11">
        <v>2</v>
      </c>
      <c r="V26" s="46" t="str">
        <f t="shared" ref="V26:W28" si="18">IF($U26&gt;MAX($AF$3:$AF$59),"",INDEX($B$3:$G$59,MATCH($U26,$AF$3:$AF$59,0),MATCH(V$24,$B$2:$G$2,0)))</f>
        <v/>
      </c>
      <c r="W26" s="12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4.25" thickBot="1" x14ac:dyDescent="0.2">
      <c r="A27" s="11" t="str">
        <f>IF(B27="","",COUNTA($B$3:B27))</f>
        <v/>
      </c>
      <c r="B27" s="24"/>
      <c r="C27" s="25"/>
      <c r="D27" s="3"/>
      <c r="E27" s="3"/>
      <c r="F27" s="26"/>
      <c r="G27" s="26"/>
      <c r="H27" s="28" t="str">
        <f t="shared" si="9"/>
        <v/>
      </c>
      <c r="J27" s="43">
        <v>3</v>
      </c>
      <c r="K27" s="44" t="str">
        <f t="shared" si="17"/>
        <v/>
      </c>
      <c r="L27" s="31" t="str">
        <f t="shared" si="17"/>
        <v/>
      </c>
      <c r="M27" s="38"/>
      <c r="N27" s="115"/>
      <c r="O27" s="1" t="str">
        <f>設定!H33</f>
        <v>備品費</v>
      </c>
      <c r="P27" s="1"/>
      <c r="Q27" s="12">
        <f t="shared" si="15"/>
        <v>0</v>
      </c>
      <c r="U27" s="11">
        <v>3</v>
      </c>
      <c r="V27" s="46" t="str">
        <f t="shared" si="18"/>
        <v/>
      </c>
      <c r="W27" s="12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4.25" thickBot="1" x14ac:dyDescent="0.2">
      <c r="A28" s="11" t="str">
        <f>IF(B28="","",COUNTA($B$3:B28))</f>
        <v/>
      </c>
      <c r="B28" s="24"/>
      <c r="C28" s="25"/>
      <c r="D28" s="3"/>
      <c r="E28" s="3"/>
      <c r="F28" s="26"/>
      <c r="G28" s="26"/>
      <c r="H28" s="28" t="str">
        <f t="shared" si="9"/>
        <v/>
      </c>
      <c r="N28" s="115"/>
      <c r="O28" s="1" t="str">
        <f>設定!H34</f>
        <v>慶弔費</v>
      </c>
      <c r="P28" s="1"/>
      <c r="Q28" s="12">
        <f t="shared" si="15"/>
        <v>0</v>
      </c>
      <c r="U28" s="49">
        <v>4</v>
      </c>
      <c r="V28" s="50" t="str">
        <f t="shared" si="18"/>
        <v/>
      </c>
      <c r="W28" s="51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4.25" thickBot="1" x14ac:dyDescent="0.2">
      <c r="A29" s="11" t="str">
        <f>IF(B29="","",COUNTA($B$3:B29))</f>
        <v/>
      </c>
      <c r="B29" s="24"/>
      <c r="C29" s="25"/>
      <c r="D29" s="3"/>
      <c r="E29" s="3"/>
      <c r="F29" s="26"/>
      <c r="G29" s="26"/>
      <c r="H29" s="28" t="str">
        <f t="shared" si="9"/>
        <v/>
      </c>
      <c r="J29" t="s">
        <v>67</v>
      </c>
      <c r="N29" s="115"/>
      <c r="O29" s="1" t="str">
        <f>設定!H35</f>
        <v>接待費</v>
      </c>
      <c r="P29" s="1"/>
      <c r="Q29" s="12">
        <f t="shared" si="15"/>
        <v>0</v>
      </c>
      <c r="U29" s="52" t="s">
        <v>33</v>
      </c>
      <c r="V29" s="53" t="s">
        <v>54</v>
      </c>
      <c r="W29" s="54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x14ac:dyDescent="0.15">
      <c r="A30" s="11" t="str">
        <f>IF(B30="","",COUNTA($B$3:B30))</f>
        <v/>
      </c>
      <c r="B30" s="24"/>
      <c r="C30" s="25"/>
      <c r="D30" s="3"/>
      <c r="E30" s="3"/>
      <c r="F30" s="26"/>
      <c r="G30" s="26"/>
      <c r="H30" s="28" t="str">
        <f t="shared" si="9"/>
        <v/>
      </c>
      <c r="J30" s="39">
        <v>1</v>
      </c>
      <c r="K30" s="40"/>
      <c r="L30" s="30"/>
      <c r="M30" s="38"/>
      <c r="N30" s="115"/>
      <c r="O30" s="1" t="str">
        <f>設定!H36</f>
        <v>諸費</v>
      </c>
      <c r="P30" s="1"/>
      <c r="Q30" s="12">
        <f t="shared" si="15"/>
        <v>0</v>
      </c>
      <c r="U30" s="11">
        <v>1</v>
      </c>
      <c r="V30" s="46" t="str">
        <f>IF($U30&gt;MAX($AH$3:$AH$59),"",INDEX($B$3:$G$59,MATCH($U30,$AH$3:$AH$59,0),MATCH(V$29,$B$2:$G$2,0)))</f>
        <v/>
      </c>
      <c r="W30" s="12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x14ac:dyDescent="0.15">
      <c r="A31" s="11" t="str">
        <f>IF(B31="","",COUNTA($B$3:B31))</f>
        <v/>
      </c>
      <c r="B31" s="24"/>
      <c r="C31" s="25"/>
      <c r="D31" s="3"/>
      <c r="E31" s="3"/>
      <c r="F31" s="26"/>
      <c r="G31" s="26"/>
      <c r="H31" s="28" t="str">
        <f t="shared" si="9"/>
        <v/>
      </c>
      <c r="J31" s="41">
        <v>2</v>
      </c>
      <c r="K31" s="42"/>
      <c r="L31" s="27"/>
      <c r="M31" s="38"/>
      <c r="N31" s="115" t="s">
        <v>44</v>
      </c>
      <c r="O31" s="1" t="str">
        <f>設定!H37</f>
        <v>施設・整備費</v>
      </c>
      <c r="P31" s="1"/>
      <c r="Q31" s="12">
        <f t="shared" si="15"/>
        <v>0</v>
      </c>
      <c r="U31" s="11">
        <v>2</v>
      </c>
      <c r="V31" s="46" t="str">
        <f t="shared" ref="V31:W33" si="19">IF($U31&gt;MAX($AH$3:$AH$59),"",INDEX($B$3:$G$59,MATCH($U31,$AH$3:$AH$59,0),MATCH(V$29,$B$2:$G$2,0)))</f>
        <v/>
      </c>
      <c r="W31" s="12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4.25" thickBot="1" x14ac:dyDescent="0.2">
      <c r="A32" s="11" t="str">
        <f>IF(B32="","",COUNTA($B$3:B32))</f>
        <v/>
      </c>
      <c r="B32" s="24"/>
      <c r="C32" s="25"/>
      <c r="D32" s="3"/>
      <c r="E32" s="3"/>
      <c r="F32" s="26"/>
      <c r="G32" s="26"/>
      <c r="H32" s="28" t="str">
        <f t="shared" si="9"/>
        <v/>
      </c>
      <c r="J32" s="43">
        <v>3</v>
      </c>
      <c r="K32" s="44"/>
      <c r="L32" s="31"/>
      <c r="M32" s="38"/>
      <c r="N32" s="115"/>
      <c r="O32" s="1" t="str">
        <f>設定!H38</f>
        <v>会堂建築費</v>
      </c>
      <c r="P32" s="1"/>
      <c r="Q32" s="12">
        <f t="shared" si="15"/>
        <v>0</v>
      </c>
      <c r="U32" s="11">
        <v>3</v>
      </c>
      <c r="V32" s="46" t="str">
        <f t="shared" si="19"/>
        <v/>
      </c>
      <c r="W32" s="12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4.25" thickBot="1" x14ac:dyDescent="0.2">
      <c r="A33" s="11" t="str">
        <f>IF(B33="","",COUNTA($B$3:B33))</f>
        <v/>
      </c>
      <c r="B33" s="24"/>
      <c r="C33" s="25"/>
      <c r="D33" s="3"/>
      <c r="E33" s="3"/>
      <c r="F33" s="26"/>
      <c r="G33" s="26"/>
      <c r="H33" s="28" t="str">
        <f t="shared" si="9"/>
        <v/>
      </c>
      <c r="N33" s="115" t="s">
        <v>71</v>
      </c>
      <c r="O33" s="1" t="str">
        <f>設定!H39</f>
        <v>会堂返済費</v>
      </c>
      <c r="P33" s="1"/>
      <c r="Q33" s="12">
        <f t="shared" si="15"/>
        <v>0</v>
      </c>
      <c r="U33" s="13">
        <v>4</v>
      </c>
      <c r="V33" s="48" t="str">
        <f t="shared" si="19"/>
        <v/>
      </c>
      <c r="W33" s="15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4.25" thickBot="1" x14ac:dyDescent="0.2">
      <c r="A34" s="11" t="str">
        <f>IF(B34="","",COUNTA($B$3:B34))</f>
        <v/>
      </c>
      <c r="B34" s="24"/>
      <c r="C34" s="25"/>
      <c r="D34" s="3"/>
      <c r="E34" s="3"/>
      <c r="F34" s="26"/>
      <c r="G34" s="26"/>
      <c r="H34" s="28" t="str">
        <f t="shared" si="9"/>
        <v/>
      </c>
      <c r="N34" s="115"/>
      <c r="O34" s="1" t="str">
        <f>設定!H40</f>
        <v>その他返済金</v>
      </c>
      <c r="P34" s="1"/>
      <c r="Q34" s="12">
        <f t="shared" si="15"/>
        <v>0</v>
      </c>
      <c r="U34" s="55" t="s">
        <v>32</v>
      </c>
      <c r="V34" s="56" t="s">
        <v>54</v>
      </c>
      <c r="W34" s="57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x14ac:dyDescent="0.15">
      <c r="A35" s="11" t="str">
        <f>IF(B35="","",COUNTA($B$3:B35))</f>
        <v/>
      </c>
      <c r="B35" s="24"/>
      <c r="C35" s="25"/>
      <c r="D35" s="3"/>
      <c r="E35" s="3"/>
      <c r="F35" s="26"/>
      <c r="G35" s="26"/>
      <c r="H35" s="28" t="str">
        <f t="shared" si="9"/>
        <v/>
      </c>
      <c r="J35" s="76" t="s">
        <v>130</v>
      </c>
      <c r="K35" s="98"/>
      <c r="L35" s="58">
        <f>F3</f>
        <v>0</v>
      </c>
      <c r="N35" s="115" t="s">
        <v>72</v>
      </c>
      <c r="O35" s="1" t="str">
        <f>設定!H41</f>
        <v>会堂積立金</v>
      </c>
      <c r="P35" s="1"/>
      <c r="Q35" s="12">
        <f t="shared" si="15"/>
        <v>0</v>
      </c>
      <c r="U35" s="11">
        <v>1</v>
      </c>
      <c r="V35" s="46" t="str">
        <f>IF($U35&gt;MAX($AJ$3:$AJ$59),"",INDEX($B$3:$G$59,MATCH($U35,$AJ$3:$AJ$59,0),MATCH(V$34,$B$2:$G$2,0)))</f>
        <v/>
      </c>
      <c r="W35" s="12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x14ac:dyDescent="0.15">
      <c r="A36" s="11" t="str">
        <f>IF(B36="","",COUNTA($B$3:B36))</f>
        <v/>
      </c>
      <c r="B36" s="24"/>
      <c r="C36" s="25"/>
      <c r="D36" s="3"/>
      <c r="E36" s="3"/>
      <c r="F36" s="26"/>
      <c r="G36" s="26"/>
      <c r="H36" s="28" t="str">
        <f t="shared" si="9"/>
        <v/>
      </c>
      <c r="J36" s="80" t="s">
        <v>131</v>
      </c>
      <c r="K36" s="63"/>
      <c r="L36" s="12">
        <f>SUM(L17-Q37)</f>
        <v>0</v>
      </c>
      <c r="N36" s="115"/>
      <c r="O36" s="1" t="str">
        <f>設定!H42</f>
        <v>その他積立金</v>
      </c>
      <c r="P36" s="1"/>
      <c r="Q36" s="12">
        <f t="shared" si="15"/>
        <v>0</v>
      </c>
      <c r="U36" s="11">
        <v>2</v>
      </c>
      <c r="V36" s="46" t="str">
        <f t="shared" ref="V36:W38" si="20">IF($U36&gt;MAX($AJ$3:$AJ$59),"",INDEX($B$3:$G$59,MATCH($U36,$AJ$3:$AJ$59,0),MATCH(V$34,$B$2:$G$2,0)))</f>
        <v/>
      </c>
      <c r="W36" s="12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4.25" thickBot="1" x14ac:dyDescent="0.2">
      <c r="A37" s="11" t="str">
        <f>IF(B37="","",COUNTA($B$3:B37))</f>
        <v/>
      </c>
      <c r="B37" s="24"/>
      <c r="C37" s="25"/>
      <c r="D37" s="3"/>
      <c r="E37" s="3"/>
      <c r="F37" s="26"/>
      <c r="G37" s="26"/>
      <c r="H37" s="28" t="str">
        <f t="shared" si="9"/>
        <v/>
      </c>
      <c r="J37" s="82" t="s">
        <v>132</v>
      </c>
      <c r="K37" s="99"/>
      <c r="L37" s="15">
        <f>SUM(L35:L36)</f>
        <v>0</v>
      </c>
      <c r="N37" s="122" t="s">
        <v>73</v>
      </c>
      <c r="O37" s="120"/>
      <c r="P37" s="120"/>
      <c r="Q37" s="15">
        <f>SUM(Q4:Q36)</f>
        <v>0</v>
      </c>
      <c r="U37" s="11">
        <v>3</v>
      </c>
      <c r="V37" s="46" t="str">
        <f t="shared" si="20"/>
        <v/>
      </c>
      <c r="W37" s="12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4.25" thickBot="1" x14ac:dyDescent="0.2">
      <c r="A38" s="11" t="str">
        <f>IF(B38="","",COUNTA($B$3:B38))</f>
        <v/>
      </c>
      <c r="B38" s="24"/>
      <c r="C38" s="25"/>
      <c r="D38" s="3"/>
      <c r="E38" s="3"/>
      <c r="F38" s="26"/>
      <c r="G38" s="26"/>
      <c r="H38" s="28" t="str">
        <f t="shared" si="9"/>
        <v/>
      </c>
      <c r="U38" s="13">
        <v>4</v>
      </c>
      <c r="V38" s="48" t="str">
        <f t="shared" si="20"/>
        <v/>
      </c>
      <c r="W38" s="15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x14ac:dyDescent="0.15">
      <c r="A39" s="11" t="str">
        <f>IF(B39="","",COUNTA($B$3:B39))</f>
        <v/>
      </c>
      <c r="B39" s="24"/>
      <c r="C39" s="25"/>
      <c r="D39" s="3"/>
      <c r="E39" s="3"/>
      <c r="F39" s="26"/>
      <c r="G39" s="26"/>
      <c r="H39" s="28" t="str">
        <f t="shared" si="9"/>
        <v/>
      </c>
      <c r="U39" s="55" t="s">
        <v>46</v>
      </c>
      <c r="V39" s="56" t="s">
        <v>54</v>
      </c>
      <c r="W39" s="57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4.25" thickBot="1" x14ac:dyDescent="0.2">
      <c r="A40" s="11" t="str">
        <f>IF(B40="","",COUNTA($B$3:B40))</f>
        <v/>
      </c>
      <c r="B40" s="24"/>
      <c r="C40" s="25"/>
      <c r="D40" s="3"/>
      <c r="E40" s="3"/>
      <c r="F40" s="26"/>
      <c r="G40" s="26"/>
      <c r="H40" s="28" t="str">
        <f t="shared" si="9"/>
        <v/>
      </c>
      <c r="J40" t="s">
        <v>97</v>
      </c>
      <c r="L40" s="6">
        <f>L1</f>
        <v>2016</v>
      </c>
      <c r="M40" s="6"/>
      <c r="N40" s="4">
        <f>N1</f>
        <v>2</v>
      </c>
      <c r="O40" s="114">
        <f>O1</f>
        <v>0</v>
      </c>
      <c r="P40" s="114"/>
      <c r="Q40" s="5">
        <f>Q1</f>
        <v>0</v>
      </c>
      <c r="U40" s="11">
        <v>1</v>
      </c>
      <c r="V40" s="46" t="str">
        <f>IF($U40&gt;MAX($AL$3:$AL$59),"",INDEX($B$3:$G$59,MATCH($U40,$AL$3:$AL$59,0),MATCH(V$39,$B$2:$G$2,0)))</f>
        <v/>
      </c>
      <c r="W40" s="12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x14ac:dyDescent="0.15">
      <c r="A41" s="11" t="str">
        <f>IF(B41="","",COUNTA($B$3:B41))</f>
        <v/>
      </c>
      <c r="B41" s="24"/>
      <c r="C41" s="25"/>
      <c r="D41" s="3"/>
      <c r="E41" s="3"/>
      <c r="F41" s="26"/>
      <c r="G41" s="26"/>
      <c r="H41" s="28" t="str">
        <f t="shared" si="9"/>
        <v/>
      </c>
      <c r="J41" s="9" t="str">
        <f>P15</f>
        <v>本部什一献金</v>
      </c>
      <c r="K41" s="10"/>
      <c r="L41" s="71">
        <f>SUMIF(E$3:E$59,J41,G$3:G$59)</f>
        <v>0</v>
      </c>
      <c r="M41" s="74"/>
      <c r="N41" s="116" t="s">
        <v>90</v>
      </c>
      <c r="O41" s="10" t="s">
        <v>83</v>
      </c>
      <c r="P41" s="10"/>
      <c r="Q41" s="58">
        <f>SUMIF(E$3:E$59,N$41&amp;"・"&amp;O41,G$3:G$59)</f>
        <v>0</v>
      </c>
      <c r="U41" s="11">
        <v>2</v>
      </c>
      <c r="V41" s="46" t="str">
        <f t="shared" ref="V41:W42" si="21">IF($U41&gt;MAX($AL$3:$AL$59),"",INDEX($B$3:$G$59,MATCH($U41,$AL$3:$AL$59,0),MATCH(V$39,$B$2:$G$2,0)))</f>
        <v/>
      </c>
      <c r="W41" s="12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4.25" thickBot="1" x14ac:dyDescent="0.2">
      <c r="A42" s="11" t="str">
        <f>IF(B42="","",COUNTA($B$3:B42))</f>
        <v/>
      </c>
      <c r="B42" s="24"/>
      <c r="C42" s="25"/>
      <c r="D42" s="3"/>
      <c r="E42" s="3"/>
      <c r="F42" s="26"/>
      <c r="G42" s="26"/>
      <c r="H42" s="28" t="str">
        <f t="shared" si="9"/>
        <v/>
      </c>
      <c r="J42" s="11" t="str">
        <f>P16</f>
        <v>厚生福祉献金</v>
      </c>
      <c r="K42" s="1"/>
      <c r="L42" s="72">
        <f>SUMIF(E$3:E$59,J42,G$3:G$59)</f>
        <v>0</v>
      </c>
      <c r="M42" s="64"/>
      <c r="N42" s="117"/>
      <c r="O42" s="1" t="s">
        <v>91</v>
      </c>
      <c r="P42" s="1"/>
      <c r="Q42" s="12">
        <f t="shared" ref="Q42:Q44" si="22">SUMIF(E$3:E$59,N$41&amp;"・"&amp;O42,G$3:G$59)</f>
        <v>0</v>
      </c>
      <c r="U42" s="13">
        <v>3</v>
      </c>
      <c r="V42" s="48" t="str">
        <f t="shared" si="21"/>
        <v/>
      </c>
      <c r="W42" s="15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x14ac:dyDescent="0.15">
      <c r="A43" s="11" t="str">
        <f>IF(B43="","",COUNTA($B$3:B43))</f>
        <v/>
      </c>
      <c r="B43" s="24"/>
      <c r="C43" s="25"/>
      <c r="D43" s="3"/>
      <c r="E43" s="3"/>
      <c r="F43" s="26"/>
      <c r="G43" s="26"/>
      <c r="H43" s="28" t="str">
        <f t="shared" si="9"/>
        <v/>
      </c>
      <c r="J43" s="11" t="str">
        <f>P17</f>
        <v>退職積立献金</v>
      </c>
      <c r="K43" s="1"/>
      <c r="L43" s="72">
        <f t="shared" ref="L43:L52" si="23">SUMIF(E$3:E$59,J43,G$3:G$59)</f>
        <v>0</v>
      </c>
      <c r="M43" s="64"/>
      <c r="N43" s="117"/>
      <c r="O43" s="60" t="s">
        <v>92</v>
      </c>
      <c r="P43" s="60"/>
      <c r="Q43" s="12">
        <f t="shared" si="22"/>
        <v>0</v>
      </c>
      <c r="U43" s="55" t="s">
        <v>48</v>
      </c>
      <c r="V43" s="56"/>
      <c r="W43" s="57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x14ac:dyDescent="0.15">
      <c r="A44" s="11" t="str">
        <f>IF(B44="","",COUNTA($B$3:B44))</f>
        <v/>
      </c>
      <c r="B44" s="24"/>
      <c r="C44" s="25"/>
      <c r="D44" s="3"/>
      <c r="E44" s="3"/>
      <c r="F44" s="26"/>
      <c r="G44" s="26"/>
      <c r="H44" s="28" t="str">
        <f t="shared" si="9"/>
        <v/>
      </c>
      <c r="J44" s="115" t="s">
        <v>80</v>
      </c>
      <c r="K44" s="1" t="s">
        <v>83</v>
      </c>
      <c r="L44" s="72">
        <f>SUMIF(E$3:E$59,J$44&amp;"・"&amp;K44,G$3:G$59)</f>
        <v>0</v>
      </c>
      <c r="M44" s="64"/>
      <c r="N44" s="118"/>
      <c r="O44" s="62"/>
      <c r="P44" s="63"/>
      <c r="Q44" s="59">
        <f t="shared" si="22"/>
        <v>0</v>
      </c>
      <c r="U44" s="11">
        <v>1</v>
      </c>
      <c r="V44" s="46" t="str">
        <f>IF($U44&gt;MAX($AN$3:$AN$59),"",INDEX($B$3:$G$59,MATCH($U44,$AN$3:$AN$59,0),MATCH(V$43,$B$2:$G$2,0)))</f>
        <v/>
      </c>
      <c r="W44" s="12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x14ac:dyDescent="0.15">
      <c r="A45" s="11" t="str">
        <f>IF(B45="","",COUNTA($B$3:B45))</f>
        <v/>
      </c>
      <c r="B45" s="24"/>
      <c r="C45" s="25"/>
      <c r="D45" s="3"/>
      <c r="E45" s="3"/>
      <c r="F45" s="26"/>
      <c r="G45" s="26"/>
      <c r="H45" s="28" t="str">
        <f t="shared" si="9"/>
        <v/>
      </c>
      <c r="J45" s="115"/>
      <c r="K45" s="1" t="s">
        <v>82</v>
      </c>
      <c r="L45" s="72">
        <f t="shared" ref="L45:L49" si="24">SUMIF(E$3:E$59,J$44&amp;"・"&amp;K45,G$3:G$59)</f>
        <v>0</v>
      </c>
      <c r="M45" s="64"/>
      <c r="N45" s="63" t="s">
        <v>93</v>
      </c>
      <c r="O45" s="64"/>
      <c r="P45" s="64"/>
      <c r="Q45" s="12">
        <f t="shared" ref="Q45:Q51" si="25">SUMIF(E$3:E$59,N45,G$3:G$59)</f>
        <v>0</v>
      </c>
      <c r="U45" s="11">
        <v>2</v>
      </c>
      <c r="V45" s="46" t="str">
        <f t="shared" ref="V45:W46" si="26">IF($U45&gt;MAX($AN$3:$AN$59),"",INDEX($B$3:$G$59,MATCH($U45,$AN$3:$AN$59,0),MATCH(V$43,$B$2:$G$2,0)))</f>
        <v/>
      </c>
      <c r="W45" s="12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4.25" thickBot="1" x14ac:dyDescent="0.2">
      <c r="A46" s="11" t="str">
        <f>IF(B46="","",COUNTA($B$3:B46))</f>
        <v/>
      </c>
      <c r="B46" s="24"/>
      <c r="C46" s="25"/>
      <c r="D46" s="3"/>
      <c r="E46" s="3"/>
      <c r="F46" s="26"/>
      <c r="G46" s="26"/>
      <c r="H46" s="28" t="str">
        <f t="shared" si="9"/>
        <v/>
      </c>
      <c r="J46" s="115"/>
      <c r="K46" s="1" t="s">
        <v>84</v>
      </c>
      <c r="L46" s="72">
        <f t="shared" si="24"/>
        <v>0</v>
      </c>
      <c r="M46" s="64"/>
      <c r="N46" s="70" t="s">
        <v>94</v>
      </c>
      <c r="O46" s="65"/>
      <c r="P46" s="66"/>
      <c r="Q46" s="59">
        <f t="shared" si="25"/>
        <v>0</v>
      </c>
      <c r="U46" s="13">
        <v>3</v>
      </c>
      <c r="V46" s="48" t="str">
        <f t="shared" si="26"/>
        <v/>
      </c>
      <c r="W46" s="15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x14ac:dyDescent="0.15">
      <c r="A47" s="11" t="str">
        <f>IF(B47="","",COUNTA($B$3:B47))</f>
        <v/>
      </c>
      <c r="B47" s="24"/>
      <c r="C47" s="25"/>
      <c r="D47" s="3"/>
      <c r="E47" s="3"/>
      <c r="F47" s="26"/>
      <c r="G47" s="26"/>
      <c r="H47" s="28" t="str">
        <f t="shared" si="9"/>
        <v/>
      </c>
      <c r="J47" s="115"/>
      <c r="K47" s="1" t="s">
        <v>81</v>
      </c>
      <c r="L47" s="72">
        <f t="shared" si="24"/>
        <v>0</v>
      </c>
      <c r="M47" s="64"/>
      <c r="N47" s="67" t="s">
        <v>95</v>
      </c>
      <c r="O47" s="65"/>
      <c r="P47" s="66"/>
      <c r="Q47" s="59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x14ac:dyDescent="0.15">
      <c r="A48" s="11" t="str">
        <f>IF(B48="","",COUNTA($B$3:B48))</f>
        <v/>
      </c>
      <c r="B48" s="24"/>
      <c r="C48" s="25"/>
      <c r="D48" s="3"/>
      <c r="E48" s="3"/>
      <c r="F48" s="26"/>
      <c r="G48" s="26"/>
      <c r="H48" s="28" t="str">
        <f t="shared" si="9"/>
        <v/>
      </c>
      <c r="J48" s="115"/>
      <c r="K48" s="1" t="s">
        <v>85</v>
      </c>
      <c r="L48" s="72">
        <f t="shared" si="24"/>
        <v>0</v>
      </c>
      <c r="M48" s="64"/>
      <c r="N48" s="67"/>
      <c r="O48" s="67"/>
      <c r="P48" s="66"/>
      <c r="Q48" s="59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x14ac:dyDescent="0.15">
      <c r="A49" s="11" t="str">
        <f>IF(B49="","",COUNTA($B$3:B49))</f>
        <v/>
      </c>
      <c r="B49" s="24"/>
      <c r="C49" s="25"/>
      <c r="D49" s="3"/>
      <c r="E49" s="3"/>
      <c r="F49" s="26"/>
      <c r="G49" s="26"/>
      <c r="H49" s="28" t="str">
        <f t="shared" si="9"/>
        <v/>
      </c>
      <c r="J49" s="115"/>
      <c r="K49" s="1" t="s">
        <v>86</v>
      </c>
      <c r="L49" s="72">
        <f t="shared" si="24"/>
        <v>0</v>
      </c>
      <c r="M49" s="64"/>
      <c r="N49" s="70"/>
      <c r="O49" s="70"/>
      <c r="P49" s="63"/>
      <c r="Q49" s="59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x14ac:dyDescent="0.15">
      <c r="A50" s="11" t="str">
        <f>IF(B50="","",COUNTA($B$3:B50))</f>
        <v/>
      </c>
      <c r="B50" s="24"/>
      <c r="C50" s="25"/>
      <c r="D50" s="3"/>
      <c r="E50" s="3"/>
      <c r="F50" s="26"/>
      <c r="G50" s="26"/>
      <c r="H50" s="28" t="str">
        <f t="shared" si="9"/>
        <v/>
      </c>
      <c r="J50" s="11" t="s">
        <v>87</v>
      </c>
      <c r="K50" s="1"/>
      <c r="L50" s="72">
        <f t="shared" si="23"/>
        <v>0</v>
      </c>
      <c r="M50" s="64"/>
      <c r="N50" s="68"/>
      <c r="O50" s="68"/>
      <c r="P50" s="69"/>
      <c r="Q50" s="59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x14ac:dyDescent="0.15">
      <c r="A51" s="11" t="str">
        <f>IF(B51="","",COUNTA($B$3:B51))</f>
        <v/>
      </c>
      <c r="B51" s="24"/>
      <c r="C51" s="25"/>
      <c r="D51" s="3"/>
      <c r="E51" s="3"/>
      <c r="F51" s="26"/>
      <c r="G51" s="26"/>
      <c r="H51" s="28" t="str">
        <f t="shared" si="9"/>
        <v/>
      </c>
      <c r="J51" s="11" t="s">
        <v>88</v>
      </c>
      <c r="K51" s="1"/>
      <c r="L51" s="72">
        <f t="shared" si="23"/>
        <v>0</v>
      </c>
      <c r="M51" s="64"/>
      <c r="N51" s="69" t="s">
        <v>96</v>
      </c>
      <c r="O51" s="61"/>
      <c r="P51" s="61"/>
      <c r="Q51" s="12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4.25" thickBot="1" x14ac:dyDescent="0.2">
      <c r="A52" s="11" t="str">
        <f>IF(B52="","",COUNTA($B$3:B52))</f>
        <v/>
      </c>
      <c r="B52" s="24"/>
      <c r="C52" s="25"/>
      <c r="D52" s="3"/>
      <c r="E52" s="3"/>
      <c r="F52" s="26"/>
      <c r="G52" s="26"/>
      <c r="H52" s="28" t="str">
        <f t="shared" si="9"/>
        <v/>
      </c>
      <c r="J52" s="13" t="s">
        <v>89</v>
      </c>
      <c r="K52" s="14"/>
      <c r="L52" s="73">
        <f t="shared" si="23"/>
        <v>0</v>
      </c>
      <c r="M52" s="75"/>
      <c r="N52" s="119" t="s">
        <v>60</v>
      </c>
      <c r="O52" s="120"/>
      <c r="P52" s="120"/>
      <c r="Q52" s="29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x14ac:dyDescent="0.15">
      <c r="A53" s="11" t="str">
        <f>IF(B53="","",COUNTA($B$3:B53))</f>
        <v/>
      </c>
      <c r="B53" s="24"/>
      <c r="C53" s="25"/>
      <c r="D53" s="3"/>
      <c r="E53" s="3"/>
      <c r="F53" s="26"/>
      <c r="G53" s="26"/>
      <c r="H53" s="28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4.25" thickBot="1" x14ac:dyDescent="0.2">
      <c r="A54" s="11" t="str">
        <f>IF(B54="","",COUNTA($B$3:B54))</f>
        <v/>
      </c>
      <c r="B54" s="24"/>
      <c r="C54" s="25"/>
      <c r="D54" s="3"/>
      <c r="E54" s="3"/>
      <c r="F54" s="26"/>
      <c r="G54" s="26"/>
      <c r="H54" s="28" t="str">
        <f t="shared" si="9"/>
        <v/>
      </c>
      <c r="J54" t="s">
        <v>98</v>
      </c>
      <c r="L54" s="6">
        <f>L40</f>
        <v>2016</v>
      </c>
      <c r="M54" s="6"/>
      <c r="N54" s="4">
        <f>N40</f>
        <v>2</v>
      </c>
      <c r="O54" s="114">
        <f>O40</f>
        <v>0</v>
      </c>
      <c r="P54" s="114"/>
      <c r="Q54" s="5">
        <f>Q40</f>
        <v>0</v>
      </c>
      <c r="Y54" t="str">
        <f t="shared" si="0"/>
        <v/>
      </c>
      <c r="Z54" t="str">
        <f>IF(Y54="◎",COUNTIF(Y$3:Y54,"◎"),"")</f>
        <v/>
      </c>
      <c r="AA54" t="str">
        <f t="shared" si="1"/>
        <v/>
      </c>
      <c r="AB54" t="str">
        <f>IF(AA54="◎",COUNTIF(AA$3:AA54,"◎"),"")</f>
        <v/>
      </c>
      <c r="AC54" t="str">
        <f t="shared" si="2"/>
        <v/>
      </c>
      <c r="AD54" t="str">
        <f>IF(AC54="◎",COUNTIF(AC$3:AC54,"◎"),"")</f>
        <v/>
      </c>
      <c r="AE54" t="str">
        <f t="shared" si="3"/>
        <v/>
      </c>
      <c r="AF54" t="str">
        <f>IF(AE54="◎",COUNTIF(AE$3:AE54,"◎"),"")</f>
        <v/>
      </c>
      <c r="AG54" t="str">
        <f t="shared" si="4"/>
        <v/>
      </c>
      <c r="AH54" t="str">
        <f>IF(AG54="◎",COUNTIF(AG$3:AG54,"◎"),"")</f>
        <v/>
      </c>
      <c r="AI54" t="str">
        <f t="shared" si="5"/>
        <v/>
      </c>
      <c r="AJ54" t="str">
        <f>IF(AI54="◎",COUNTIF(AI$3:AI54,"◎"),"")</f>
        <v/>
      </c>
      <c r="AK54" t="str">
        <f t="shared" si="6"/>
        <v/>
      </c>
      <c r="AL54" t="str">
        <f>IF(AK54="◎",COUNTIF(AK$3:AK54,"◎"),"")</f>
        <v/>
      </c>
      <c r="AM54" t="str">
        <f t="shared" si="7"/>
        <v/>
      </c>
      <c r="AN54" t="str">
        <f>IF(AM54="◎",COUNTIF(AM$3:AM54,"◎"),"")</f>
        <v/>
      </c>
    </row>
    <row r="55" spans="1:40" x14ac:dyDescent="0.15">
      <c r="A55" s="11" t="str">
        <f>IF(B55="","",COUNTA($B$3:B55))</f>
        <v/>
      </c>
      <c r="B55" s="24"/>
      <c r="C55" s="25"/>
      <c r="D55" s="3"/>
      <c r="E55" s="3"/>
      <c r="F55" s="26"/>
      <c r="G55" s="26"/>
      <c r="H55" s="28" t="str">
        <f t="shared" si="9"/>
        <v/>
      </c>
      <c r="J55" s="76" t="s">
        <v>99</v>
      </c>
      <c r="K55" s="77"/>
      <c r="L55" s="78">
        <f>SUMIF(E$3:E$59,J55,G$3:G$59)</f>
        <v>0</v>
      </c>
      <c r="M55" s="74"/>
      <c r="N55" s="77"/>
      <c r="O55" s="77"/>
      <c r="P55" s="77"/>
      <c r="Q55" s="79"/>
      <c r="Y55" t="str">
        <f t="shared" si="0"/>
        <v/>
      </c>
      <c r="Z55" t="str">
        <f>IF(Y55="◎",COUNTIF(Y$3:Y55,"◎"),"")</f>
        <v/>
      </c>
      <c r="AA55" t="str">
        <f t="shared" si="1"/>
        <v/>
      </c>
      <c r="AB55" t="str">
        <f>IF(AA55="◎",COUNTIF(AA$3:AA55,"◎"),"")</f>
        <v/>
      </c>
      <c r="AC55" t="str">
        <f t="shared" si="2"/>
        <v/>
      </c>
      <c r="AD55" t="str">
        <f>IF(AC55="◎",COUNTIF(AC$3:AC55,"◎"),"")</f>
        <v/>
      </c>
      <c r="AE55" t="str">
        <f t="shared" si="3"/>
        <v/>
      </c>
      <c r="AF55" t="str">
        <f>IF(AE55="◎",COUNTIF(AE$3:AE55,"◎"),"")</f>
        <v/>
      </c>
      <c r="AG55" t="str">
        <f t="shared" si="4"/>
        <v/>
      </c>
      <c r="AH55" t="str">
        <f>IF(AG55="◎",COUNTIF(AG$3:AG55,"◎"),"")</f>
        <v/>
      </c>
      <c r="AI55" t="str">
        <f t="shared" si="5"/>
        <v/>
      </c>
      <c r="AJ55" t="str">
        <f>IF(AI55="◎",COUNTIF(AI$3:AI55,"◎"),"")</f>
        <v/>
      </c>
      <c r="AK55" t="str">
        <f t="shared" si="6"/>
        <v/>
      </c>
      <c r="AL55" t="str">
        <f>IF(AK55="◎",COUNTIF(AK$3:AK55,"◎"),"")</f>
        <v/>
      </c>
      <c r="AM55" t="str">
        <f t="shared" si="7"/>
        <v/>
      </c>
      <c r="AN55" t="str">
        <f>IF(AM55="◎",COUNTIF(AM$3:AM55,"◎"),"")</f>
        <v/>
      </c>
    </row>
    <row r="56" spans="1:40" x14ac:dyDescent="0.15">
      <c r="A56" s="11" t="str">
        <f>IF(B56="","",COUNTA($B$3:B56))</f>
        <v/>
      </c>
      <c r="B56" s="24"/>
      <c r="C56" s="25"/>
      <c r="D56" s="3"/>
      <c r="E56" s="3"/>
      <c r="F56" s="26"/>
      <c r="G56" s="26"/>
      <c r="H56" s="28" t="str">
        <f t="shared" si="9"/>
        <v/>
      </c>
      <c r="J56" s="80"/>
      <c r="K56" s="70"/>
      <c r="L56" s="70"/>
      <c r="M56" s="64"/>
      <c r="N56" s="70"/>
      <c r="O56" s="70"/>
      <c r="P56" s="70"/>
      <c r="Q56" s="81"/>
      <c r="Y56" t="str">
        <f t="shared" si="0"/>
        <v/>
      </c>
      <c r="Z56" t="str">
        <f>IF(Y56="◎",COUNTIF(Y$3:Y56,"◎"),"")</f>
        <v/>
      </c>
      <c r="AA56" t="str">
        <f t="shared" si="1"/>
        <v/>
      </c>
      <c r="AB56" t="str">
        <f>IF(AA56="◎",COUNTIF(AA$3:AA56,"◎"),"")</f>
        <v/>
      </c>
      <c r="AC56" t="str">
        <f t="shared" si="2"/>
        <v/>
      </c>
      <c r="AD56" t="str">
        <f>IF(AC56="◎",COUNTIF(AC$3:AC56,"◎"),"")</f>
        <v/>
      </c>
      <c r="AE56" t="str">
        <f t="shared" si="3"/>
        <v/>
      </c>
      <c r="AF56" t="str">
        <f>IF(AE56="◎",COUNTIF(AE$3:AE56,"◎"),"")</f>
        <v/>
      </c>
      <c r="AG56" t="str">
        <f t="shared" si="4"/>
        <v/>
      </c>
      <c r="AH56" t="str">
        <f>IF(AG56="◎",COUNTIF(AG$3:AG56,"◎"),"")</f>
        <v/>
      </c>
      <c r="AI56" t="str">
        <f t="shared" si="5"/>
        <v/>
      </c>
      <c r="AJ56" t="str">
        <f>IF(AI56="◎",COUNTIF(AI$3:AI56,"◎"),"")</f>
        <v/>
      </c>
      <c r="AK56" t="str">
        <f t="shared" si="6"/>
        <v/>
      </c>
      <c r="AL56" t="str">
        <f>IF(AK56="◎",COUNTIF(AK$3:AK56,"◎"),"")</f>
        <v/>
      </c>
      <c r="AM56" t="str">
        <f t="shared" si="7"/>
        <v/>
      </c>
      <c r="AN56" t="str">
        <f>IF(AM56="◎",COUNTIF(AM$3:AM56,"◎"),"")</f>
        <v/>
      </c>
    </row>
    <row r="57" spans="1:40" x14ac:dyDescent="0.15">
      <c r="A57" s="11" t="str">
        <f>IF(B57="","",COUNTA($B$3:B57))</f>
        <v/>
      </c>
      <c r="B57" s="24"/>
      <c r="C57" s="25"/>
      <c r="D57" s="3"/>
      <c r="E57" s="3"/>
      <c r="F57" s="26"/>
      <c r="G57" s="26"/>
      <c r="H57" s="28" t="str">
        <f t="shared" si="9"/>
        <v/>
      </c>
      <c r="J57" s="80"/>
      <c r="K57" s="70"/>
      <c r="L57" s="70"/>
      <c r="M57" s="64"/>
      <c r="N57" s="70"/>
      <c r="O57" s="70"/>
      <c r="P57" s="70"/>
      <c r="Q57" s="81"/>
      <c r="Y57" t="str">
        <f t="shared" si="0"/>
        <v/>
      </c>
      <c r="Z57" t="str">
        <f>IF(Y57="◎",COUNTIF(Y$3:Y57,"◎"),"")</f>
        <v/>
      </c>
      <c r="AA57" t="str">
        <f t="shared" si="1"/>
        <v/>
      </c>
      <c r="AB57" t="str">
        <f>IF(AA57="◎",COUNTIF(AA$3:AA57,"◎"),"")</f>
        <v/>
      </c>
      <c r="AC57" t="str">
        <f t="shared" si="2"/>
        <v/>
      </c>
      <c r="AD57" t="str">
        <f>IF(AC57="◎",COUNTIF(AC$3:AC57,"◎"),"")</f>
        <v/>
      </c>
      <c r="AE57" t="str">
        <f t="shared" si="3"/>
        <v/>
      </c>
      <c r="AF57" t="str">
        <f>IF(AE57="◎",COUNTIF(AE$3:AE57,"◎"),"")</f>
        <v/>
      </c>
      <c r="AG57" t="str">
        <f t="shared" si="4"/>
        <v/>
      </c>
      <c r="AH57" t="str">
        <f>IF(AG57="◎",COUNTIF(AG$3:AG57,"◎"),"")</f>
        <v/>
      </c>
      <c r="AI57" t="str">
        <f t="shared" si="5"/>
        <v/>
      </c>
      <c r="AJ57" t="str">
        <f>IF(AI57="◎",COUNTIF(AI$3:AI57,"◎"),"")</f>
        <v/>
      </c>
      <c r="AK57" t="str">
        <f t="shared" si="6"/>
        <v/>
      </c>
      <c r="AL57" t="str">
        <f>IF(AK57="◎",COUNTIF(AK$3:AK57,"◎"),"")</f>
        <v/>
      </c>
      <c r="AM57" t="str">
        <f t="shared" si="7"/>
        <v/>
      </c>
      <c r="AN57" t="str">
        <f>IF(AM57="◎",COUNTIF(AM$3:AM57,"◎"),"")</f>
        <v/>
      </c>
    </row>
    <row r="58" spans="1:40" ht="14.25" thickBot="1" x14ac:dyDescent="0.2">
      <c r="A58" s="11" t="str">
        <f>IF(B58="","",COUNTA($B$3:B58))</f>
        <v/>
      </c>
      <c r="B58" s="24"/>
      <c r="C58" s="25"/>
      <c r="D58" s="3"/>
      <c r="E58" s="3"/>
      <c r="F58" s="26"/>
      <c r="G58" s="26"/>
      <c r="H58" s="28" t="str">
        <f t="shared" si="9"/>
        <v/>
      </c>
      <c r="J58" s="82"/>
      <c r="K58" s="83"/>
      <c r="L58" s="83"/>
      <c r="M58" s="75"/>
      <c r="N58" s="121" t="s">
        <v>60</v>
      </c>
      <c r="O58" s="121"/>
      <c r="P58" s="121"/>
      <c r="Q58" s="84">
        <f>SUM(L55:L58,Q55:Q57)</f>
        <v>0</v>
      </c>
      <c r="Y58" t="str">
        <f t="shared" si="0"/>
        <v/>
      </c>
      <c r="Z58" t="str">
        <f>IF(Y58="◎",COUNTIF(Y$3:Y58,"◎"),"")</f>
        <v/>
      </c>
      <c r="AA58" t="str">
        <f t="shared" si="1"/>
        <v/>
      </c>
      <c r="AB58" t="str">
        <f>IF(AA58="◎",COUNTIF(AA$3:AA58,"◎"),"")</f>
        <v/>
      </c>
      <c r="AC58" t="str">
        <f t="shared" si="2"/>
        <v/>
      </c>
      <c r="AD58" t="str">
        <f>IF(AC58="◎",COUNTIF(AC$3:AC58,"◎"),"")</f>
        <v/>
      </c>
      <c r="AE58" t="str">
        <f t="shared" si="3"/>
        <v/>
      </c>
      <c r="AF58" t="str">
        <f>IF(AE58="◎",COUNTIF(AE$3:AE58,"◎"),"")</f>
        <v/>
      </c>
      <c r="AG58" t="str">
        <f t="shared" si="4"/>
        <v/>
      </c>
      <c r="AH58" t="str">
        <f>IF(AG58="◎",COUNTIF(AG$3:AG58,"◎"),"")</f>
        <v/>
      </c>
      <c r="AI58" t="str">
        <f t="shared" si="5"/>
        <v/>
      </c>
      <c r="AJ58" t="str">
        <f>IF(AI58="◎",COUNTIF(AI$3:AI58,"◎"),"")</f>
        <v/>
      </c>
      <c r="AK58" t="str">
        <f t="shared" si="6"/>
        <v/>
      </c>
      <c r="AL58" t="str">
        <f>IF(AK58="◎",COUNTIF(AK$3:AK58,"◎"),"")</f>
        <v/>
      </c>
      <c r="AM58" t="str">
        <f t="shared" si="7"/>
        <v/>
      </c>
      <c r="AN58" t="str">
        <f>IF(AM58="◎",COUNTIF(AM$3:AM58,"◎"),"")</f>
        <v/>
      </c>
    </row>
    <row r="59" spans="1:40" x14ac:dyDescent="0.15">
      <c r="A59" s="11" t="str">
        <f>IF(B59="","",COUNTA($B$3:B59))</f>
        <v/>
      </c>
      <c r="B59" s="24"/>
      <c r="C59" s="25"/>
      <c r="D59" s="3"/>
      <c r="E59" s="3"/>
      <c r="F59" s="26"/>
      <c r="G59" s="26"/>
      <c r="H59" s="28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4.25" thickBot="1" x14ac:dyDescent="0.2">
      <c r="A60" s="16"/>
      <c r="B60" s="17"/>
      <c r="C60" s="17" t="s">
        <v>60</v>
      </c>
      <c r="D60" s="17"/>
      <c r="E60" s="17"/>
      <c r="F60" s="18">
        <f>SUM(F3:F59)</f>
        <v>0</v>
      </c>
      <c r="G60" s="18">
        <f>SUM(G3:G59)</f>
        <v>0</v>
      </c>
      <c r="H60" s="19">
        <f>SUM(F60-G60)</f>
        <v>0</v>
      </c>
    </row>
  </sheetData>
  <sheetProtection sheet="1" objects="1" scenarios="1"/>
  <mergeCells count="26">
    <mergeCell ref="F1:G1"/>
    <mergeCell ref="O1:P1"/>
    <mergeCell ref="J2:L2"/>
    <mergeCell ref="N2:Q2"/>
    <mergeCell ref="J3:K3"/>
    <mergeCell ref="N3:P3"/>
    <mergeCell ref="N35:N36"/>
    <mergeCell ref="J4:J6"/>
    <mergeCell ref="N4:N6"/>
    <mergeCell ref="J7:J11"/>
    <mergeCell ref="N7:N14"/>
    <mergeCell ref="J12:J14"/>
    <mergeCell ref="J15:J16"/>
    <mergeCell ref="N15:N21"/>
    <mergeCell ref="O15:O20"/>
    <mergeCell ref="J17:K17"/>
    <mergeCell ref="N22:N30"/>
    <mergeCell ref="N31:N32"/>
    <mergeCell ref="N33:N34"/>
    <mergeCell ref="N58:P58"/>
    <mergeCell ref="N37:P37"/>
    <mergeCell ref="O40:P40"/>
    <mergeCell ref="N41:N44"/>
    <mergeCell ref="J44:J49"/>
    <mergeCell ref="N52:P52"/>
    <mergeCell ref="O54:P54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設定!$J$2:$J$21</xm:f>
          </x14:formula1>
          <xm:sqref>E3:E59</xm:sqref>
        </x14:dataValidation>
        <x14:dataValidation type="list" allowBlank="1" showInputMessage="1" showErrorMessage="1">
          <x14:formula1>
            <xm:f>設定!$H$1:$H$43</xm:f>
          </x14:formula1>
          <xm:sqref>C3:C59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0"/>
  <sheetViews>
    <sheetView workbookViewId="0">
      <pane xSplit="1" ySplit="2" topLeftCell="B41" activePane="bottomRight" state="frozen"/>
      <selection activeCell="I3" sqref="I3"/>
      <selection pane="topRight" activeCell="I3" sqref="I3"/>
      <selection pane="bottomLeft" activeCell="I3" sqref="I3"/>
      <selection pane="bottomRight" activeCell="I3" sqref="I3"/>
    </sheetView>
  </sheetViews>
  <sheetFormatPr defaultRowHeight="13.5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1.625" customWidth="1"/>
    <col min="13" max="13" width="4" style="37" customWidth="1"/>
    <col min="14" max="14" width="4.625" customWidth="1"/>
    <col min="15" max="15" width="3.75" customWidth="1"/>
    <col min="16" max="16" width="14.5" customWidth="1"/>
    <col min="17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4.25" thickBot="1" x14ac:dyDescent="0.2">
      <c r="A1" s="23" t="s">
        <v>51</v>
      </c>
      <c r="C1" s="6">
        <f>設定!B3</f>
        <v>2016</v>
      </c>
      <c r="D1" s="4">
        <f>設定!I4</f>
        <v>3</v>
      </c>
      <c r="E1" s="4"/>
      <c r="F1" s="130">
        <f>設定!B1</f>
        <v>0</v>
      </c>
      <c r="G1" s="130"/>
      <c r="H1">
        <f>設定!B2</f>
        <v>0</v>
      </c>
      <c r="J1" t="s">
        <v>61</v>
      </c>
      <c r="L1" s="6">
        <f>C1</f>
        <v>2016</v>
      </c>
      <c r="M1" s="33"/>
      <c r="N1" s="4">
        <f>D1</f>
        <v>3</v>
      </c>
      <c r="O1" s="131">
        <f>F1</f>
        <v>0</v>
      </c>
      <c r="P1" s="131"/>
      <c r="Q1">
        <f>H1</f>
        <v>0</v>
      </c>
      <c r="U1" t="s">
        <v>77</v>
      </c>
      <c r="Y1" t="s">
        <v>100</v>
      </c>
    </row>
    <row r="2" spans="1:40" x14ac:dyDescent="0.15">
      <c r="A2" s="20" t="s">
        <v>52</v>
      </c>
      <c r="B2" s="21" t="s">
        <v>53</v>
      </c>
      <c r="C2" s="21" t="s">
        <v>55</v>
      </c>
      <c r="D2" s="21" t="s">
        <v>54</v>
      </c>
      <c r="E2" s="21" t="s">
        <v>103</v>
      </c>
      <c r="F2" s="21" t="s">
        <v>57</v>
      </c>
      <c r="G2" s="21" t="s">
        <v>58</v>
      </c>
      <c r="H2" s="22" t="s">
        <v>59</v>
      </c>
      <c r="J2" s="123" t="s">
        <v>4</v>
      </c>
      <c r="K2" s="124"/>
      <c r="L2" s="125"/>
      <c r="M2" s="34"/>
      <c r="N2" s="126" t="s">
        <v>62</v>
      </c>
      <c r="O2" s="127"/>
      <c r="P2" s="127"/>
      <c r="Q2" s="128"/>
      <c r="U2" s="52" t="s">
        <v>55</v>
      </c>
      <c r="V2" s="53" t="s">
        <v>78</v>
      </c>
      <c r="W2" s="54" t="s">
        <v>79</v>
      </c>
      <c r="Y2" t="s">
        <v>102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x14ac:dyDescent="0.15">
      <c r="A3" s="11" t="str">
        <f>IF(B3="","",COUNTA($B$3:B3))</f>
        <v/>
      </c>
      <c r="B3" s="24"/>
      <c r="C3" s="88" t="s">
        <v>101</v>
      </c>
      <c r="D3" s="89" t="s">
        <v>125</v>
      </c>
      <c r="E3" s="89"/>
      <c r="F3" s="90">
        <f>'2月'!H60</f>
        <v>0</v>
      </c>
      <c r="G3" s="90"/>
      <c r="H3" s="28" t="str">
        <f>IF(B3="","",SUM(F3-G3))</f>
        <v/>
      </c>
      <c r="J3" s="132" t="s">
        <v>55</v>
      </c>
      <c r="K3" s="133"/>
      <c r="L3" s="32" t="s">
        <v>56</v>
      </c>
      <c r="M3" s="35"/>
      <c r="N3" s="132" t="s">
        <v>55</v>
      </c>
      <c r="O3" s="133"/>
      <c r="P3" s="133"/>
      <c r="Q3" s="32" t="s">
        <v>56</v>
      </c>
      <c r="U3" s="11" t="s">
        <v>27</v>
      </c>
      <c r="V3" s="1">
        <v>0.1</v>
      </c>
      <c r="W3" s="12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x14ac:dyDescent="0.15">
      <c r="A4" s="11" t="str">
        <f>IF(B4="","",COUNTA($B$3:B4))</f>
        <v/>
      </c>
      <c r="B4" s="24"/>
      <c r="C4" s="25"/>
      <c r="D4" s="3"/>
      <c r="E4" s="3"/>
      <c r="F4" s="26"/>
      <c r="G4" s="26"/>
      <c r="H4" s="28" t="str">
        <f>IF(B4="","",SUM(H3+F4-G4))</f>
        <v/>
      </c>
      <c r="J4" s="115" t="s">
        <v>63</v>
      </c>
      <c r="K4" s="1" t="str">
        <f>設定!H1</f>
        <v>月定（什一）献金</v>
      </c>
      <c r="L4" s="12">
        <f>SUMIF(C$3:C$59,K4,F$3:F$59)</f>
        <v>0</v>
      </c>
      <c r="M4" s="36"/>
      <c r="N4" s="115" t="s">
        <v>67</v>
      </c>
      <c r="O4" s="1" t="str">
        <f>設定!H10</f>
        <v>給与費</v>
      </c>
      <c r="P4" s="1"/>
      <c r="Q4" s="12">
        <f t="shared" ref="Q4:Q14" si="8">SUMIF(C$3:C$59,O4,G$3:G$59)</f>
        <v>0</v>
      </c>
      <c r="R4" s="8">
        <f>SUM(L30:L32)</f>
        <v>0</v>
      </c>
      <c r="S4" t="s">
        <v>76</v>
      </c>
      <c r="U4" s="11" t="s">
        <v>28</v>
      </c>
      <c r="V4" s="1">
        <v>0.01</v>
      </c>
      <c r="W4" s="12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4.25" thickBot="1" x14ac:dyDescent="0.2">
      <c r="A5" s="11" t="str">
        <f>IF(B5="","",COUNTA($B$3:B5))</f>
        <v/>
      </c>
      <c r="B5" s="24"/>
      <c r="C5" s="25"/>
      <c r="D5" s="3"/>
      <c r="E5" s="3"/>
      <c r="F5" s="26"/>
      <c r="G5" s="26"/>
      <c r="H5" s="28" t="str">
        <f t="shared" ref="H5:H59" si="9">IF(B5="","",SUM(H4+F5-G5))</f>
        <v/>
      </c>
      <c r="J5" s="115"/>
      <c r="K5" s="1" t="str">
        <f>設定!H2</f>
        <v>礼拝（感謝）献金</v>
      </c>
      <c r="L5" s="12">
        <f t="shared" ref="L5:L16" si="10">SUMIF(C$3:C$59,K5,F$3:F$59)</f>
        <v>0</v>
      </c>
      <c r="M5" s="36"/>
      <c r="N5" s="115"/>
      <c r="O5" s="1" t="str">
        <f>設定!H11</f>
        <v>その他謝儀</v>
      </c>
      <c r="P5" s="1"/>
      <c r="Q5" s="12">
        <f t="shared" si="8"/>
        <v>0</v>
      </c>
      <c r="U5" s="13" t="s">
        <v>29</v>
      </c>
      <c r="V5" s="14">
        <v>0.02</v>
      </c>
      <c r="W5" s="15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4.25" thickBot="1" x14ac:dyDescent="0.2">
      <c r="A6" s="11" t="str">
        <f>IF(B6="","",COUNTA($B$3:B6))</f>
        <v/>
      </c>
      <c r="B6" s="24"/>
      <c r="C6" s="25"/>
      <c r="D6" s="3"/>
      <c r="E6" s="3"/>
      <c r="F6" s="26"/>
      <c r="G6" s="26"/>
      <c r="H6" s="28" t="str">
        <f t="shared" si="9"/>
        <v/>
      </c>
      <c r="J6" s="115"/>
      <c r="K6" s="1"/>
      <c r="L6" s="12">
        <f t="shared" si="10"/>
        <v>0</v>
      </c>
      <c r="M6" s="36"/>
      <c r="N6" s="115"/>
      <c r="O6" s="1" t="str">
        <f>設定!H12</f>
        <v>社会保険料</v>
      </c>
      <c r="P6" s="1"/>
      <c r="Q6" s="12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x14ac:dyDescent="0.15">
      <c r="A7" s="11" t="str">
        <f>IF(B7="","",COUNTA($B$3:B7))</f>
        <v/>
      </c>
      <c r="B7" s="24"/>
      <c r="C7" s="25"/>
      <c r="D7" s="3"/>
      <c r="E7" s="3"/>
      <c r="F7" s="26"/>
      <c r="G7" s="26"/>
      <c r="H7" s="28" t="str">
        <f t="shared" si="9"/>
        <v/>
      </c>
      <c r="J7" s="115" t="s">
        <v>10</v>
      </c>
      <c r="K7" s="1" t="str">
        <f>設定!H3</f>
        <v>会堂献金</v>
      </c>
      <c r="L7" s="12">
        <f t="shared" si="10"/>
        <v>0</v>
      </c>
      <c r="M7" s="36"/>
      <c r="N7" s="115" t="s">
        <v>68</v>
      </c>
      <c r="O7" s="1" t="str">
        <f>設定!H13</f>
        <v>特別集会費</v>
      </c>
      <c r="P7" s="1"/>
      <c r="Q7" s="12">
        <f t="shared" si="8"/>
        <v>0</v>
      </c>
      <c r="U7" s="20" t="s">
        <v>102</v>
      </c>
      <c r="V7" s="21" t="s">
        <v>54</v>
      </c>
      <c r="W7" s="22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x14ac:dyDescent="0.15">
      <c r="A8" s="11" t="str">
        <f>IF(B8="","",COUNTA($B$3:B8))</f>
        <v/>
      </c>
      <c r="B8" s="24"/>
      <c r="C8" s="25"/>
      <c r="D8" s="3"/>
      <c r="E8" s="3"/>
      <c r="F8" s="26"/>
      <c r="G8" s="26"/>
      <c r="H8" s="28" t="str">
        <f t="shared" si="9"/>
        <v/>
      </c>
      <c r="J8" s="115"/>
      <c r="K8" s="1" t="str">
        <f>設定!H4</f>
        <v>特別献金</v>
      </c>
      <c r="L8" s="12">
        <f t="shared" si="10"/>
        <v>0</v>
      </c>
      <c r="M8" s="36"/>
      <c r="N8" s="115"/>
      <c r="O8" s="1" t="str">
        <f>設定!H14</f>
        <v>伝道教化費</v>
      </c>
      <c r="P8" s="1"/>
      <c r="Q8" s="12">
        <f t="shared" si="8"/>
        <v>0</v>
      </c>
      <c r="U8" s="11">
        <v>1</v>
      </c>
      <c r="V8" s="45" t="str">
        <f t="shared" ref="V8:W12" si="11">IF($U8&gt;MAX($Z$3:$Z$59),"",INDEX($B$3:$G$59,MATCH($U8,$Z$3:$Z$59,0),MATCH(V$7,$B$2:$G$2,0)))</f>
        <v/>
      </c>
      <c r="W8" s="12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x14ac:dyDescent="0.15">
      <c r="A9" s="11" t="str">
        <f>IF(B9="","",COUNTA($B$3:B9))</f>
        <v/>
      </c>
      <c r="B9" s="24"/>
      <c r="C9" s="25"/>
      <c r="D9" s="3"/>
      <c r="E9" s="3"/>
      <c r="F9" s="26"/>
      <c r="G9" s="26"/>
      <c r="H9" s="28" t="str">
        <f t="shared" si="9"/>
        <v/>
      </c>
      <c r="J9" s="115"/>
      <c r="K9" s="1" t="str">
        <f>設定!H5</f>
        <v>本部指定献金</v>
      </c>
      <c r="L9" s="12">
        <f t="shared" si="10"/>
        <v>0</v>
      </c>
      <c r="M9" s="36"/>
      <c r="N9" s="115"/>
      <c r="O9" s="1" t="str">
        <f>設定!H15</f>
        <v>礼典集会費</v>
      </c>
      <c r="P9" s="1"/>
      <c r="Q9" s="12">
        <f t="shared" si="8"/>
        <v>0</v>
      </c>
      <c r="U9" s="11">
        <v>2</v>
      </c>
      <c r="V9" s="45" t="str">
        <f t="shared" si="11"/>
        <v/>
      </c>
      <c r="W9" s="12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x14ac:dyDescent="0.15">
      <c r="A10" s="11" t="str">
        <f>IF(B10="","",COUNTA($B$3:B10))</f>
        <v/>
      </c>
      <c r="B10" s="24"/>
      <c r="C10" s="25"/>
      <c r="D10" s="3"/>
      <c r="E10" s="3"/>
      <c r="F10" s="26"/>
      <c r="G10" s="26"/>
      <c r="H10" s="28" t="str">
        <f t="shared" si="9"/>
        <v/>
      </c>
      <c r="J10" s="115"/>
      <c r="K10" s="1" t="str">
        <f>設定!H6</f>
        <v>その他指定献金</v>
      </c>
      <c r="L10" s="12">
        <f t="shared" si="10"/>
        <v>0</v>
      </c>
      <c r="M10" s="36"/>
      <c r="N10" s="115"/>
      <c r="O10" s="1" t="str">
        <f>設定!H16</f>
        <v>牧会活動費</v>
      </c>
      <c r="P10" s="1"/>
      <c r="Q10" s="12">
        <f t="shared" si="8"/>
        <v>0</v>
      </c>
      <c r="U10" s="11">
        <v>3</v>
      </c>
      <c r="V10" s="45" t="str">
        <f t="shared" si="11"/>
        <v/>
      </c>
      <c r="W10" s="12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x14ac:dyDescent="0.15">
      <c r="A11" s="11" t="str">
        <f>IF(B11="","",COUNTA($B$3:B11))</f>
        <v/>
      </c>
      <c r="B11" s="24"/>
      <c r="C11" s="25"/>
      <c r="D11" s="3"/>
      <c r="E11" s="3"/>
      <c r="F11" s="26"/>
      <c r="G11" s="26"/>
      <c r="H11" s="28" t="str">
        <f t="shared" si="9"/>
        <v/>
      </c>
      <c r="J11" s="115"/>
      <c r="K11" s="1"/>
      <c r="L11" s="12">
        <f t="shared" si="10"/>
        <v>0</v>
      </c>
      <c r="M11" s="36"/>
      <c r="N11" s="115"/>
      <c r="O11" s="1" t="str">
        <f>設定!H17</f>
        <v>教会学校費</v>
      </c>
      <c r="P11" s="1"/>
      <c r="Q11" s="12">
        <f t="shared" si="8"/>
        <v>0</v>
      </c>
      <c r="U11" s="11">
        <v>4</v>
      </c>
      <c r="V11" s="45" t="str">
        <f t="shared" si="11"/>
        <v/>
      </c>
      <c r="W11" s="12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4.25" thickBot="1" x14ac:dyDescent="0.2">
      <c r="A12" s="11" t="str">
        <f>IF(B12="","",COUNTA($B$3:B12))</f>
        <v/>
      </c>
      <c r="B12" s="24"/>
      <c r="C12" s="25"/>
      <c r="D12" s="3"/>
      <c r="E12" s="3"/>
      <c r="F12" s="26"/>
      <c r="G12" s="26"/>
      <c r="H12" s="28" t="str">
        <f t="shared" si="9"/>
        <v/>
      </c>
      <c r="J12" s="115" t="s">
        <v>64</v>
      </c>
      <c r="K12" s="1" t="str">
        <f>設定!H7</f>
        <v>教会援助金</v>
      </c>
      <c r="L12" s="12">
        <f t="shared" si="10"/>
        <v>0</v>
      </c>
      <c r="M12" s="36"/>
      <c r="N12" s="115"/>
      <c r="O12" s="1" t="str">
        <f>設定!H18</f>
        <v>図書研修費</v>
      </c>
      <c r="P12" s="1"/>
      <c r="Q12" s="12">
        <f t="shared" si="8"/>
        <v>0</v>
      </c>
      <c r="U12" s="13">
        <v>5</v>
      </c>
      <c r="V12" s="47" t="str">
        <f t="shared" si="11"/>
        <v/>
      </c>
      <c r="W12" s="15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x14ac:dyDescent="0.15">
      <c r="A13" s="11" t="str">
        <f>IF(B13="","",COUNTA($B$3:B13))</f>
        <v/>
      </c>
      <c r="B13" s="24"/>
      <c r="C13" s="25"/>
      <c r="D13" s="3"/>
      <c r="E13" s="3"/>
      <c r="F13" s="26"/>
      <c r="G13" s="26"/>
      <c r="H13" s="28" t="str">
        <f t="shared" si="9"/>
        <v/>
      </c>
      <c r="J13" s="115"/>
      <c r="K13" s="1" t="str">
        <f>設定!H8</f>
        <v>雑収入</v>
      </c>
      <c r="L13" s="12">
        <f t="shared" si="10"/>
        <v>0</v>
      </c>
      <c r="M13" s="36"/>
      <c r="N13" s="115"/>
      <c r="O13" s="1" t="str">
        <f>設定!H19</f>
        <v>交通費</v>
      </c>
      <c r="P13" s="1"/>
      <c r="Q13" s="12">
        <f t="shared" si="8"/>
        <v>0</v>
      </c>
      <c r="U13" s="20" t="s">
        <v>12</v>
      </c>
      <c r="V13" s="21" t="s">
        <v>54</v>
      </c>
      <c r="W13" s="22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x14ac:dyDescent="0.15">
      <c r="A14" s="11" t="str">
        <f>IF(B14="","",COUNTA($B$3:B14))</f>
        <v/>
      </c>
      <c r="B14" s="24"/>
      <c r="C14" s="25"/>
      <c r="D14" s="3"/>
      <c r="E14" s="3"/>
      <c r="F14" s="26"/>
      <c r="G14" s="26"/>
      <c r="H14" s="28" t="str">
        <f t="shared" si="9"/>
        <v/>
      </c>
      <c r="J14" s="115"/>
      <c r="K14" s="1"/>
      <c r="L14" s="12">
        <f t="shared" si="10"/>
        <v>0</v>
      </c>
      <c r="M14" s="36"/>
      <c r="N14" s="115"/>
      <c r="O14" s="1" t="str">
        <f>設定!H20</f>
        <v>通信費</v>
      </c>
      <c r="P14" s="1"/>
      <c r="Q14" s="12">
        <f t="shared" si="8"/>
        <v>0</v>
      </c>
      <c r="U14" s="11">
        <v>1</v>
      </c>
      <c r="V14" s="46" t="str">
        <f t="shared" ref="V14:W18" si="12">IF($U14&gt;MAX($AB$3:$AB$59),"",INDEX($B$3:$G$59,MATCH($U14,$AB$3:$AB$59,0),MATCH(V$13,$B$2:$G$2,0)))</f>
        <v/>
      </c>
      <c r="W14" s="12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x14ac:dyDescent="0.15">
      <c r="A15" s="11" t="str">
        <f>IF(B15="","",COUNTA($B$3:B15))</f>
        <v/>
      </c>
      <c r="B15" s="24"/>
      <c r="C15" s="25"/>
      <c r="D15" s="3"/>
      <c r="E15" s="3"/>
      <c r="F15" s="26"/>
      <c r="G15" s="26"/>
      <c r="H15" s="28" t="str">
        <f t="shared" si="9"/>
        <v/>
      </c>
      <c r="J15" s="115" t="s">
        <v>15</v>
      </c>
      <c r="K15" s="1" t="str">
        <f>設定!H9</f>
        <v>借入金</v>
      </c>
      <c r="L15" s="12">
        <f t="shared" si="10"/>
        <v>0</v>
      </c>
      <c r="M15" s="36"/>
      <c r="N15" s="115" t="s">
        <v>69</v>
      </c>
      <c r="O15" s="129" t="s">
        <v>66</v>
      </c>
      <c r="P15" s="1" t="str">
        <f>設定!H21</f>
        <v>本部什一献金</v>
      </c>
      <c r="Q15" s="12">
        <f t="shared" ref="Q15:Q20" si="13">SUMIF(C$3:C$59,P15,G$3:G$59)</f>
        <v>0</v>
      </c>
      <c r="U15" s="11">
        <v>2</v>
      </c>
      <c r="V15" s="46" t="str">
        <f t="shared" si="12"/>
        <v/>
      </c>
      <c r="W15" s="12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x14ac:dyDescent="0.15">
      <c r="A16" s="11" t="str">
        <f>IF(B16="","",COUNTA($B$3:B16))</f>
        <v/>
      </c>
      <c r="B16" s="24"/>
      <c r="C16" s="25"/>
      <c r="D16" s="3"/>
      <c r="E16" s="3"/>
      <c r="F16" s="26"/>
      <c r="G16" s="26"/>
      <c r="H16" s="28" t="str">
        <f t="shared" si="9"/>
        <v/>
      </c>
      <c r="J16" s="115"/>
      <c r="K16" s="1"/>
      <c r="L16" s="12">
        <f t="shared" si="10"/>
        <v>0</v>
      </c>
      <c r="M16" s="36"/>
      <c r="N16" s="115"/>
      <c r="O16" s="129"/>
      <c r="P16" s="1" t="str">
        <f>設定!H22</f>
        <v>厚生福祉献金</v>
      </c>
      <c r="Q16" s="12">
        <f t="shared" si="13"/>
        <v>0</v>
      </c>
      <c r="U16" s="11">
        <v>3</v>
      </c>
      <c r="V16" s="46" t="str">
        <f t="shared" si="12"/>
        <v/>
      </c>
      <c r="W16" s="12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4.25" thickBot="1" x14ac:dyDescent="0.2">
      <c r="A17" s="11" t="str">
        <f>IF(B17="","",COUNTA($B$3:B17))</f>
        <v/>
      </c>
      <c r="B17" s="24"/>
      <c r="C17" s="25"/>
      <c r="D17" s="3"/>
      <c r="E17" s="3"/>
      <c r="F17" s="26"/>
      <c r="G17" s="26"/>
      <c r="H17" s="28" t="str">
        <f t="shared" si="9"/>
        <v/>
      </c>
      <c r="J17" s="122" t="s">
        <v>65</v>
      </c>
      <c r="K17" s="120"/>
      <c r="L17" s="15">
        <f>SUM(L4:L16)</f>
        <v>0</v>
      </c>
      <c r="M17" s="36"/>
      <c r="N17" s="115"/>
      <c r="O17" s="129"/>
      <c r="P17" s="1" t="str">
        <f>設定!H23</f>
        <v>退職積立献金</v>
      </c>
      <c r="Q17" s="12">
        <f t="shared" si="13"/>
        <v>0</v>
      </c>
      <c r="U17" s="11">
        <v>4</v>
      </c>
      <c r="V17" s="46" t="str">
        <f t="shared" si="12"/>
        <v/>
      </c>
      <c r="W17" s="12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4.25" thickBot="1" x14ac:dyDescent="0.2">
      <c r="A18" s="11" t="str">
        <f>IF(B18="","",COUNTA($B$3:B18))</f>
        <v/>
      </c>
      <c r="B18" s="24"/>
      <c r="C18" s="25"/>
      <c r="D18" s="3"/>
      <c r="E18" s="3"/>
      <c r="F18" s="26"/>
      <c r="G18" s="26"/>
      <c r="H18" s="28" t="str">
        <f t="shared" si="9"/>
        <v/>
      </c>
      <c r="N18" s="115"/>
      <c r="O18" s="129"/>
      <c r="P18" s="1" t="str">
        <f>設定!H24</f>
        <v>海外宣教献金</v>
      </c>
      <c r="Q18" s="12">
        <f t="shared" si="13"/>
        <v>0</v>
      </c>
      <c r="U18" s="49">
        <v>5</v>
      </c>
      <c r="V18" s="50" t="str">
        <f t="shared" si="12"/>
        <v/>
      </c>
      <c r="W18" s="51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4.25" thickBot="1" x14ac:dyDescent="0.2">
      <c r="A19" s="11" t="str">
        <f>IF(B19="","",COUNTA($B$3:B19))</f>
        <v/>
      </c>
      <c r="B19" s="24"/>
      <c r="C19" s="25"/>
      <c r="D19" s="3"/>
      <c r="E19" s="3"/>
      <c r="F19" s="26"/>
      <c r="G19" s="26"/>
      <c r="H19" s="28" t="str">
        <f t="shared" si="9"/>
        <v/>
      </c>
      <c r="J19" t="s">
        <v>74</v>
      </c>
      <c r="N19" s="115"/>
      <c r="O19" s="129"/>
      <c r="P19" s="1" t="str">
        <f>設定!H25</f>
        <v>国内宣教献金</v>
      </c>
      <c r="Q19" s="12">
        <f t="shared" si="13"/>
        <v>0</v>
      </c>
      <c r="U19" s="20" t="s">
        <v>14</v>
      </c>
      <c r="V19" s="21" t="s">
        <v>54</v>
      </c>
      <c r="W19" s="22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x14ac:dyDescent="0.15">
      <c r="A20" s="11" t="str">
        <f>IF(B20="","",COUNTA($B$3:B20))</f>
        <v/>
      </c>
      <c r="B20" s="24"/>
      <c r="C20" s="25"/>
      <c r="D20" s="3"/>
      <c r="E20" s="3"/>
      <c r="F20" s="26"/>
      <c r="G20" s="26"/>
      <c r="H20" s="28" t="str">
        <f t="shared" si="9"/>
        <v/>
      </c>
      <c r="J20" s="39">
        <v>1</v>
      </c>
      <c r="K20" s="85" t="str">
        <f>V8</f>
        <v/>
      </c>
      <c r="L20" s="30" t="str">
        <f>W8</f>
        <v/>
      </c>
      <c r="M20" s="38"/>
      <c r="N20" s="115"/>
      <c r="O20" s="129"/>
      <c r="P20" s="1" t="str">
        <f>設定!H26</f>
        <v>本部その他献金</v>
      </c>
      <c r="Q20" s="12">
        <f t="shared" si="13"/>
        <v>0</v>
      </c>
      <c r="R20" s="8">
        <f>SUM(L20:L22)</f>
        <v>0</v>
      </c>
      <c r="S20" t="s">
        <v>76</v>
      </c>
      <c r="U20" s="11">
        <v>1</v>
      </c>
      <c r="V20" s="46" t="str">
        <f>IF($U20&gt;MAX($AD$3:$AD$59),"",INDEX($B$3:$G$59,MATCH($U20,$AD$3:$AD$59,0),MATCH(V$19,$B$2:$G$2,0)))</f>
        <v/>
      </c>
      <c r="W20" s="12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x14ac:dyDescent="0.15">
      <c r="A21" s="11" t="str">
        <f>IF(B21="","",COUNTA($B$3:B21))</f>
        <v/>
      </c>
      <c r="B21" s="24"/>
      <c r="C21" s="25"/>
      <c r="D21" s="3"/>
      <c r="E21" s="3"/>
      <c r="F21" s="26"/>
      <c r="G21" s="26"/>
      <c r="H21" s="28" t="str">
        <f t="shared" si="9"/>
        <v/>
      </c>
      <c r="J21" s="41">
        <v>2</v>
      </c>
      <c r="K21" s="86" t="str">
        <f t="shared" ref="K21:L22" si="14">V9</f>
        <v/>
      </c>
      <c r="L21" s="27" t="str">
        <f t="shared" si="14"/>
        <v/>
      </c>
      <c r="M21" s="38"/>
      <c r="N21" s="115"/>
      <c r="O21" s="1" t="str">
        <f>設定!H27</f>
        <v>その他協力献金</v>
      </c>
      <c r="P21" s="1"/>
      <c r="Q21" s="12">
        <f t="shared" ref="Q21:Q36" si="15">SUMIF(C$3:C$59,O21,G$3:G$59)</f>
        <v>0</v>
      </c>
      <c r="R21" s="8">
        <f>SUM(L25:L27)</f>
        <v>0</v>
      </c>
      <c r="S21" t="s">
        <v>76</v>
      </c>
      <c r="U21" s="11">
        <v>2</v>
      </c>
      <c r="V21" s="46" t="str">
        <f t="shared" ref="V21:W23" si="16">IF($U21&gt;MAX($AD$3:$AD$59),"",INDEX($B$3:$G$59,MATCH($U21,$AD$3:$AD$59,0),MATCH(V$19,$B$2:$G$2,0)))</f>
        <v/>
      </c>
      <c r="W21" s="12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4.25" thickBot="1" x14ac:dyDescent="0.2">
      <c r="A22" s="11" t="str">
        <f>IF(B22="","",COUNTA($B$3:B22))</f>
        <v/>
      </c>
      <c r="B22" s="24"/>
      <c r="C22" s="25"/>
      <c r="D22" s="3"/>
      <c r="E22" s="3"/>
      <c r="F22" s="26"/>
      <c r="G22" s="26"/>
      <c r="H22" s="28" t="str">
        <f t="shared" si="9"/>
        <v/>
      </c>
      <c r="J22" s="43">
        <v>3</v>
      </c>
      <c r="K22" s="87" t="str">
        <f t="shared" si="14"/>
        <v/>
      </c>
      <c r="L22" s="31" t="str">
        <f t="shared" si="14"/>
        <v/>
      </c>
      <c r="M22" s="38"/>
      <c r="N22" s="115" t="s">
        <v>70</v>
      </c>
      <c r="O22" s="1" t="str">
        <f>設定!H28</f>
        <v>修繕管理費</v>
      </c>
      <c r="P22" s="1"/>
      <c r="Q22" s="12">
        <f t="shared" si="15"/>
        <v>0</v>
      </c>
      <c r="U22" s="11">
        <v>3</v>
      </c>
      <c r="V22" s="46" t="str">
        <f t="shared" si="16"/>
        <v/>
      </c>
      <c r="W22" s="12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4.25" thickBot="1" x14ac:dyDescent="0.2">
      <c r="A23" s="11" t="str">
        <f>IF(B23="","",COUNTA($B$3:B23))</f>
        <v/>
      </c>
      <c r="B23" s="24"/>
      <c r="C23" s="25"/>
      <c r="D23" s="3"/>
      <c r="E23" s="3"/>
      <c r="F23" s="26"/>
      <c r="G23" s="26"/>
      <c r="H23" s="28" t="str">
        <f t="shared" si="9"/>
        <v/>
      </c>
      <c r="N23" s="115"/>
      <c r="O23" s="1" t="str">
        <f>設定!H29</f>
        <v>租税保険料</v>
      </c>
      <c r="P23" s="1"/>
      <c r="Q23" s="12">
        <f t="shared" si="15"/>
        <v>0</v>
      </c>
      <c r="U23" s="49">
        <v>4</v>
      </c>
      <c r="V23" s="50" t="str">
        <f t="shared" si="16"/>
        <v/>
      </c>
      <c r="W23" s="51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4.25" thickBot="1" x14ac:dyDescent="0.2">
      <c r="A24" s="11" t="str">
        <f>IF(B24="","",COUNTA($B$3:B24))</f>
        <v/>
      </c>
      <c r="B24" s="24"/>
      <c r="C24" s="25"/>
      <c r="D24" s="3"/>
      <c r="E24" s="3"/>
      <c r="F24" s="26"/>
      <c r="G24" s="26"/>
      <c r="H24" s="28" t="str">
        <f t="shared" si="9"/>
        <v/>
      </c>
      <c r="J24" t="s">
        <v>75</v>
      </c>
      <c r="N24" s="115"/>
      <c r="O24" s="1" t="str">
        <f>設定!H30</f>
        <v>借地借家料</v>
      </c>
      <c r="P24" s="1"/>
      <c r="Q24" s="12">
        <f t="shared" si="15"/>
        <v>0</v>
      </c>
      <c r="U24" s="52" t="s">
        <v>17</v>
      </c>
      <c r="V24" s="53" t="s">
        <v>54</v>
      </c>
      <c r="W24" s="54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x14ac:dyDescent="0.15">
      <c r="A25" s="11" t="str">
        <f>IF(B25="","",COUNTA($B$3:B25))</f>
        <v/>
      </c>
      <c r="B25" s="24"/>
      <c r="C25" s="25"/>
      <c r="D25" s="3"/>
      <c r="E25" s="3"/>
      <c r="F25" s="26"/>
      <c r="G25" s="26"/>
      <c r="H25" s="28" t="str">
        <f t="shared" si="9"/>
        <v/>
      </c>
      <c r="J25" s="39">
        <v>1</v>
      </c>
      <c r="K25" s="40" t="str">
        <f>V14</f>
        <v/>
      </c>
      <c r="L25" s="30" t="str">
        <f>W14</f>
        <v/>
      </c>
      <c r="M25" s="38"/>
      <c r="N25" s="115"/>
      <c r="O25" s="1" t="str">
        <f>設定!H31</f>
        <v>事務費</v>
      </c>
      <c r="P25" s="1"/>
      <c r="Q25" s="12">
        <f t="shared" si="15"/>
        <v>0</v>
      </c>
      <c r="U25" s="11">
        <v>1</v>
      </c>
      <c r="V25" s="46" t="str">
        <f>IF($U25&gt;MAX($AF$3:$AF$59),"",INDEX($B$3:$G$59,MATCH($U25,$AF$3:$AF$59,0),MATCH(V$24,$B$2:$G$2,0)))</f>
        <v/>
      </c>
      <c r="W25" s="12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x14ac:dyDescent="0.15">
      <c r="A26" s="11" t="str">
        <f>IF(B26="","",COUNTA($B$3:B26))</f>
        <v/>
      </c>
      <c r="B26" s="24"/>
      <c r="C26" s="25"/>
      <c r="D26" s="3"/>
      <c r="E26" s="3"/>
      <c r="F26" s="26"/>
      <c r="G26" s="26"/>
      <c r="H26" s="28" t="str">
        <f t="shared" si="9"/>
        <v/>
      </c>
      <c r="J26" s="41">
        <v>2</v>
      </c>
      <c r="K26" s="42" t="str">
        <f t="shared" ref="K26:L27" si="17">V15</f>
        <v/>
      </c>
      <c r="L26" s="27" t="str">
        <f t="shared" si="17"/>
        <v/>
      </c>
      <c r="M26" s="38"/>
      <c r="N26" s="115"/>
      <c r="O26" s="1" t="str">
        <f>設定!H32</f>
        <v>光熱水費</v>
      </c>
      <c r="P26" s="1"/>
      <c r="Q26" s="12">
        <f t="shared" si="15"/>
        <v>0</v>
      </c>
      <c r="U26" s="11">
        <v>2</v>
      </c>
      <c r="V26" s="46" t="str">
        <f t="shared" ref="V26:W28" si="18">IF($U26&gt;MAX($AF$3:$AF$59),"",INDEX($B$3:$G$59,MATCH($U26,$AF$3:$AF$59,0),MATCH(V$24,$B$2:$G$2,0)))</f>
        <v/>
      </c>
      <c r="W26" s="12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4.25" thickBot="1" x14ac:dyDescent="0.2">
      <c r="A27" s="11" t="str">
        <f>IF(B27="","",COUNTA($B$3:B27))</f>
        <v/>
      </c>
      <c r="B27" s="24"/>
      <c r="C27" s="25"/>
      <c r="D27" s="3"/>
      <c r="E27" s="3"/>
      <c r="F27" s="26"/>
      <c r="G27" s="26"/>
      <c r="H27" s="28" t="str">
        <f t="shared" si="9"/>
        <v/>
      </c>
      <c r="J27" s="43">
        <v>3</v>
      </c>
      <c r="K27" s="44" t="str">
        <f t="shared" si="17"/>
        <v/>
      </c>
      <c r="L27" s="31" t="str">
        <f t="shared" si="17"/>
        <v/>
      </c>
      <c r="M27" s="38"/>
      <c r="N27" s="115"/>
      <c r="O27" s="1" t="str">
        <f>設定!H33</f>
        <v>備品費</v>
      </c>
      <c r="P27" s="1"/>
      <c r="Q27" s="12">
        <f t="shared" si="15"/>
        <v>0</v>
      </c>
      <c r="U27" s="11">
        <v>3</v>
      </c>
      <c r="V27" s="46" t="str">
        <f t="shared" si="18"/>
        <v/>
      </c>
      <c r="W27" s="12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4.25" thickBot="1" x14ac:dyDescent="0.2">
      <c r="A28" s="11" t="str">
        <f>IF(B28="","",COUNTA($B$3:B28))</f>
        <v/>
      </c>
      <c r="B28" s="24"/>
      <c r="C28" s="25"/>
      <c r="D28" s="3"/>
      <c r="E28" s="3"/>
      <c r="F28" s="26"/>
      <c r="G28" s="26"/>
      <c r="H28" s="28" t="str">
        <f t="shared" si="9"/>
        <v/>
      </c>
      <c r="N28" s="115"/>
      <c r="O28" s="1" t="str">
        <f>設定!H34</f>
        <v>慶弔費</v>
      </c>
      <c r="P28" s="1"/>
      <c r="Q28" s="12">
        <f t="shared" si="15"/>
        <v>0</v>
      </c>
      <c r="U28" s="49">
        <v>4</v>
      </c>
      <c r="V28" s="50" t="str">
        <f t="shared" si="18"/>
        <v/>
      </c>
      <c r="W28" s="51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4.25" thickBot="1" x14ac:dyDescent="0.2">
      <c r="A29" s="11" t="str">
        <f>IF(B29="","",COUNTA($B$3:B29))</f>
        <v/>
      </c>
      <c r="B29" s="24"/>
      <c r="C29" s="25"/>
      <c r="D29" s="3"/>
      <c r="E29" s="3"/>
      <c r="F29" s="26"/>
      <c r="G29" s="26"/>
      <c r="H29" s="28" t="str">
        <f t="shared" si="9"/>
        <v/>
      </c>
      <c r="J29" t="s">
        <v>67</v>
      </c>
      <c r="N29" s="115"/>
      <c r="O29" s="1" t="str">
        <f>設定!H35</f>
        <v>接待費</v>
      </c>
      <c r="P29" s="1"/>
      <c r="Q29" s="12">
        <f t="shared" si="15"/>
        <v>0</v>
      </c>
      <c r="U29" s="52" t="s">
        <v>33</v>
      </c>
      <c r="V29" s="53" t="s">
        <v>54</v>
      </c>
      <c r="W29" s="54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x14ac:dyDescent="0.15">
      <c r="A30" s="11" t="str">
        <f>IF(B30="","",COUNTA($B$3:B30))</f>
        <v/>
      </c>
      <c r="B30" s="24"/>
      <c r="C30" s="25"/>
      <c r="D30" s="3"/>
      <c r="E30" s="3"/>
      <c r="F30" s="26"/>
      <c r="G30" s="26"/>
      <c r="H30" s="28" t="str">
        <f t="shared" si="9"/>
        <v/>
      </c>
      <c r="J30" s="39">
        <v>1</v>
      </c>
      <c r="K30" s="40"/>
      <c r="L30" s="30"/>
      <c r="M30" s="38"/>
      <c r="N30" s="115"/>
      <c r="O30" s="1" t="str">
        <f>設定!H36</f>
        <v>諸費</v>
      </c>
      <c r="P30" s="1"/>
      <c r="Q30" s="12">
        <f t="shared" si="15"/>
        <v>0</v>
      </c>
      <c r="U30" s="11">
        <v>1</v>
      </c>
      <c r="V30" s="46" t="str">
        <f>IF($U30&gt;MAX($AH$3:$AH$59),"",INDEX($B$3:$G$59,MATCH($U30,$AH$3:$AH$59,0),MATCH(V$29,$B$2:$G$2,0)))</f>
        <v/>
      </c>
      <c r="W30" s="12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x14ac:dyDescent="0.15">
      <c r="A31" s="11" t="str">
        <f>IF(B31="","",COUNTA($B$3:B31))</f>
        <v/>
      </c>
      <c r="B31" s="24"/>
      <c r="C31" s="25"/>
      <c r="D31" s="3"/>
      <c r="E31" s="3"/>
      <c r="F31" s="26"/>
      <c r="G31" s="26"/>
      <c r="H31" s="28" t="str">
        <f t="shared" si="9"/>
        <v/>
      </c>
      <c r="J31" s="41">
        <v>2</v>
      </c>
      <c r="K31" s="42"/>
      <c r="L31" s="27"/>
      <c r="M31" s="38"/>
      <c r="N31" s="115" t="s">
        <v>44</v>
      </c>
      <c r="O31" s="1" t="str">
        <f>設定!H37</f>
        <v>施設・整備費</v>
      </c>
      <c r="P31" s="1"/>
      <c r="Q31" s="12">
        <f t="shared" si="15"/>
        <v>0</v>
      </c>
      <c r="U31" s="11">
        <v>2</v>
      </c>
      <c r="V31" s="46" t="str">
        <f t="shared" ref="V31:W33" si="19">IF($U31&gt;MAX($AH$3:$AH$59),"",INDEX($B$3:$G$59,MATCH($U31,$AH$3:$AH$59,0),MATCH(V$29,$B$2:$G$2,0)))</f>
        <v/>
      </c>
      <c r="W31" s="12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4.25" thickBot="1" x14ac:dyDescent="0.2">
      <c r="A32" s="11" t="str">
        <f>IF(B32="","",COUNTA($B$3:B32))</f>
        <v/>
      </c>
      <c r="B32" s="24"/>
      <c r="C32" s="25"/>
      <c r="D32" s="3"/>
      <c r="E32" s="3"/>
      <c r="F32" s="26"/>
      <c r="G32" s="26"/>
      <c r="H32" s="28" t="str">
        <f t="shared" si="9"/>
        <v/>
      </c>
      <c r="J32" s="43">
        <v>3</v>
      </c>
      <c r="K32" s="44"/>
      <c r="L32" s="31"/>
      <c r="M32" s="38"/>
      <c r="N32" s="115"/>
      <c r="O32" s="1" t="str">
        <f>設定!H38</f>
        <v>会堂建築費</v>
      </c>
      <c r="P32" s="1"/>
      <c r="Q32" s="12">
        <f t="shared" si="15"/>
        <v>0</v>
      </c>
      <c r="U32" s="11">
        <v>3</v>
      </c>
      <c r="V32" s="46" t="str">
        <f t="shared" si="19"/>
        <v/>
      </c>
      <c r="W32" s="12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4.25" thickBot="1" x14ac:dyDescent="0.2">
      <c r="A33" s="11" t="str">
        <f>IF(B33="","",COUNTA($B$3:B33))</f>
        <v/>
      </c>
      <c r="B33" s="24"/>
      <c r="C33" s="25"/>
      <c r="D33" s="3"/>
      <c r="E33" s="3"/>
      <c r="F33" s="26"/>
      <c r="G33" s="26"/>
      <c r="H33" s="28" t="str">
        <f t="shared" si="9"/>
        <v/>
      </c>
      <c r="N33" s="115" t="s">
        <v>71</v>
      </c>
      <c r="O33" s="1" t="str">
        <f>設定!H39</f>
        <v>会堂返済費</v>
      </c>
      <c r="P33" s="1"/>
      <c r="Q33" s="12">
        <f t="shared" si="15"/>
        <v>0</v>
      </c>
      <c r="U33" s="13">
        <v>4</v>
      </c>
      <c r="V33" s="48" t="str">
        <f t="shared" si="19"/>
        <v/>
      </c>
      <c r="W33" s="15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4.25" thickBot="1" x14ac:dyDescent="0.2">
      <c r="A34" s="11" t="str">
        <f>IF(B34="","",COUNTA($B$3:B34))</f>
        <v/>
      </c>
      <c r="B34" s="24"/>
      <c r="C34" s="25"/>
      <c r="D34" s="3"/>
      <c r="E34" s="3"/>
      <c r="F34" s="26"/>
      <c r="G34" s="26"/>
      <c r="H34" s="28" t="str">
        <f t="shared" si="9"/>
        <v/>
      </c>
      <c r="N34" s="115"/>
      <c r="O34" s="1" t="str">
        <f>設定!H40</f>
        <v>その他返済金</v>
      </c>
      <c r="P34" s="1"/>
      <c r="Q34" s="12">
        <f t="shared" si="15"/>
        <v>0</v>
      </c>
      <c r="U34" s="55" t="s">
        <v>32</v>
      </c>
      <c r="V34" s="56" t="s">
        <v>54</v>
      </c>
      <c r="W34" s="57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x14ac:dyDescent="0.15">
      <c r="A35" s="11" t="str">
        <f>IF(B35="","",COUNTA($B$3:B35))</f>
        <v/>
      </c>
      <c r="B35" s="24"/>
      <c r="C35" s="25"/>
      <c r="D35" s="3"/>
      <c r="E35" s="3"/>
      <c r="F35" s="26"/>
      <c r="G35" s="26"/>
      <c r="H35" s="28" t="str">
        <f t="shared" si="9"/>
        <v/>
      </c>
      <c r="J35" s="76" t="s">
        <v>130</v>
      </c>
      <c r="K35" s="98"/>
      <c r="L35" s="58">
        <f>F3</f>
        <v>0</v>
      </c>
      <c r="N35" s="115" t="s">
        <v>72</v>
      </c>
      <c r="O35" s="1" t="str">
        <f>設定!H41</f>
        <v>会堂積立金</v>
      </c>
      <c r="P35" s="1"/>
      <c r="Q35" s="12">
        <f t="shared" si="15"/>
        <v>0</v>
      </c>
      <c r="U35" s="11">
        <v>1</v>
      </c>
      <c r="V35" s="46" t="str">
        <f>IF($U35&gt;MAX($AJ$3:$AJ$59),"",INDEX($B$3:$G$59,MATCH($U35,$AJ$3:$AJ$59,0),MATCH(V$34,$B$2:$G$2,0)))</f>
        <v/>
      </c>
      <c r="W35" s="12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x14ac:dyDescent="0.15">
      <c r="A36" s="11" t="str">
        <f>IF(B36="","",COUNTA($B$3:B36))</f>
        <v/>
      </c>
      <c r="B36" s="24"/>
      <c r="C36" s="25"/>
      <c r="D36" s="3"/>
      <c r="E36" s="3"/>
      <c r="F36" s="26"/>
      <c r="G36" s="26"/>
      <c r="H36" s="28" t="str">
        <f t="shared" si="9"/>
        <v/>
      </c>
      <c r="J36" s="80" t="s">
        <v>131</v>
      </c>
      <c r="K36" s="63"/>
      <c r="L36" s="12">
        <f>SUM(L17-Q37)</f>
        <v>0</v>
      </c>
      <c r="N36" s="115"/>
      <c r="O36" s="1" t="str">
        <f>設定!H42</f>
        <v>その他積立金</v>
      </c>
      <c r="P36" s="1"/>
      <c r="Q36" s="12">
        <f t="shared" si="15"/>
        <v>0</v>
      </c>
      <c r="U36" s="11">
        <v>2</v>
      </c>
      <c r="V36" s="46" t="str">
        <f t="shared" ref="V36:W38" si="20">IF($U36&gt;MAX($AJ$3:$AJ$59),"",INDEX($B$3:$G$59,MATCH($U36,$AJ$3:$AJ$59,0),MATCH(V$34,$B$2:$G$2,0)))</f>
        <v/>
      </c>
      <c r="W36" s="12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4.25" thickBot="1" x14ac:dyDescent="0.2">
      <c r="A37" s="11" t="str">
        <f>IF(B37="","",COUNTA($B$3:B37))</f>
        <v/>
      </c>
      <c r="B37" s="24"/>
      <c r="C37" s="25"/>
      <c r="D37" s="3"/>
      <c r="E37" s="3"/>
      <c r="F37" s="26"/>
      <c r="G37" s="26"/>
      <c r="H37" s="28" t="str">
        <f t="shared" si="9"/>
        <v/>
      </c>
      <c r="J37" s="82" t="s">
        <v>132</v>
      </c>
      <c r="K37" s="99"/>
      <c r="L37" s="15">
        <f>SUM(L35:L36)</f>
        <v>0</v>
      </c>
      <c r="N37" s="122" t="s">
        <v>73</v>
      </c>
      <c r="O37" s="120"/>
      <c r="P37" s="120"/>
      <c r="Q37" s="15">
        <f>SUM(Q4:Q36)</f>
        <v>0</v>
      </c>
      <c r="U37" s="11">
        <v>3</v>
      </c>
      <c r="V37" s="46" t="str">
        <f t="shared" si="20"/>
        <v/>
      </c>
      <c r="W37" s="12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4.25" thickBot="1" x14ac:dyDescent="0.2">
      <c r="A38" s="11" t="str">
        <f>IF(B38="","",COUNTA($B$3:B38))</f>
        <v/>
      </c>
      <c r="B38" s="24"/>
      <c r="C38" s="25"/>
      <c r="D38" s="3"/>
      <c r="E38" s="3"/>
      <c r="F38" s="26"/>
      <c r="G38" s="26"/>
      <c r="H38" s="28" t="str">
        <f t="shared" si="9"/>
        <v/>
      </c>
      <c r="U38" s="13">
        <v>4</v>
      </c>
      <c r="V38" s="48" t="str">
        <f t="shared" si="20"/>
        <v/>
      </c>
      <c r="W38" s="15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x14ac:dyDescent="0.15">
      <c r="A39" s="11" t="str">
        <f>IF(B39="","",COUNTA($B$3:B39))</f>
        <v/>
      </c>
      <c r="B39" s="24"/>
      <c r="C39" s="25"/>
      <c r="D39" s="3"/>
      <c r="E39" s="3"/>
      <c r="F39" s="26"/>
      <c r="G39" s="26"/>
      <c r="H39" s="28" t="str">
        <f t="shared" si="9"/>
        <v/>
      </c>
      <c r="U39" s="55" t="s">
        <v>46</v>
      </c>
      <c r="V39" s="56" t="s">
        <v>54</v>
      </c>
      <c r="W39" s="57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4.25" thickBot="1" x14ac:dyDescent="0.2">
      <c r="A40" s="11" t="str">
        <f>IF(B40="","",COUNTA($B$3:B40))</f>
        <v/>
      </c>
      <c r="B40" s="24"/>
      <c r="C40" s="25"/>
      <c r="D40" s="3"/>
      <c r="E40" s="3"/>
      <c r="F40" s="26"/>
      <c r="G40" s="26"/>
      <c r="H40" s="28" t="str">
        <f t="shared" si="9"/>
        <v/>
      </c>
      <c r="J40" t="s">
        <v>97</v>
      </c>
      <c r="L40" s="6">
        <f>L1</f>
        <v>2016</v>
      </c>
      <c r="M40" s="6"/>
      <c r="N40" s="4">
        <f>N1</f>
        <v>3</v>
      </c>
      <c r="O40" s="114">
        <f>O1</f>
        <v>0</v>
      </c>
      <c r="P40" s="114"/>
      <c r="Q40" s="5">
        <f>Q1</f>
        <v>0</v>
      </c>
      <c r="U40" s="11">
        <v>1</v>
      </c>
      <c r="V40" s="46" t="str">
        <f>IF($U40&gt;MAX($AL$3:$AL$59),"",INDEX($B$3:$G$59,MATCH($U40,$AL$3:$AL$59,0),MATCH(V$39,$B$2:$G$2,0)))</f>
        <v/>
      </c>
      <c r="W40" s="12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x14ac:dyDescent="0.15">
      <c r="A41" s="11" t="str">
        <f>IF(B41="","",COUNTA($B$3:B41))</f>
        <v/>
      </c>
      <c r="B41" s="24"/>
      <c r="C41" s="25"/>
      <c r="D41" s="3"/>
      <c r="E41" s="3"/>
      <c r="F41" s="26"/>
      <c r="G41" s="26"/>
      <c r="H41" s="28" t="str">
        <f t="shared" si="9"/>
        <v/>
      </c>
      <c r="J41" s="9" t="str">
        <f>P15</f>
        <v>本部什一献金</v>
      </c>
      <c r="K41" s="10"/>
      <c r="L41" s="71">
        <f>SUMIF(E$3:E$59,J41,G$3:G$59)</f>
        <v>0</v>
      </c>
      <c r="M41" s="74"/>
      <c r="N41" s="116" t="s">
        <v>90</v>
      </c>
      <c r="O41" s="10" t="s">
        <v>83</v>
      </c>
      <c r="P41" s="10"/>
      <c r="Q41" s="58">
        <f>SUMIF(E$3:E$59,N$41&amp;"・"&amp;O41,G$3:G$59)</f>
        <v>0</v>
      </c>
      <c r="U41" s="11">
        <v>2</v>
      </c>
      <c r="V41" s="46" t="str">
        <f t="shared" ref="V41:W42" si="21">IF($U41&gt;MAX($AL$3:$AL$59),"",INDEX($B$3:$G$59,MATCH($U41,$AL$3:$AL$59,0),MATCH(V$39,$B$2:$G$2,0)))</f>
        <v/>
      </c>
      <c r="W41" s="12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4.25" thickBot="1" x14ac:dyDescent="0.2">
      <c r="A42" s="11" t="str">
        <f>IF(B42="","",COUNTA($B$3:B42))</f>
        <v/>
      </c>
      <c r="B42" s="24"/>
      <c r="C42" s="25"/>
      <c r="D42" s="3"/>
      <c r="E42" s="3"/>
      <c r="F42" s="26"/>
      <c r="G42" s="26"/>
      <c r="H42" s="28" t="str">
        <f t="shared" si="9"/>
        <v/>
      </c>
      <c r="J42" s="11" t="str">
        <f>P16</f>
        <v>厚生福祉献金</v>
      </c>
      <c r="K42" s="1"/>
      <c r="L42" s="72">
        <f>SUMIF(E$3:E$59,J42,G$3:G$59)</f>
        <v>0</v>
      </c>
      <c r="M42" s="64"/>
      <c r="N42" s="117"/>
      <c r="O42" s="1" t="s">
        <v>91</v>
      </c>
      <c r="P42" s="1"/>
      <c r="Q42" s="12">
        <f t="shared" ref="Q42:Q44" si="22">SUMIF(E$3:E$59,N$41&amp;"・"&amp;O42,G$3:G$59)</f>
        <v>0</v>
      </c>
      <c r="U42" s="13">
        <v>3</v>
      </c>
      <c r="V42" s="48" t="str">
        <f t="shared" si="21"/>
        <v/>
      </c>
      <c r="W42" s="15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x14ac:dyDescent="0.15">
      <c r="A43" s="11" t="str">
        <f>IF(B43="","",COUNTA($B$3:B43))</f>
        <v/>
      </c>
      <c r="B43" s="24"/>
      <c r="C43" s="25"/>
      <c r="D43" s="3"/>
      <c r="E43" s="3"/>
      <c r="F43" s="26"/>
      <c r="G43" s="26"/>
      <c r="H43" s="28" t="str">
        <f t="shared" si="9"/>
        <v/>
      </c>
      <c r="J43" s="11" t="str">
        <f>P17</f>
        <v>退職積立献金</v>
      </c>
      <c r="K43" s="1"/>
      <c r="L43" s="72">
        <f t="shared" ref="L43:L52" si="23">SUMIF(E$3:E$59,J43,G$3:G$59)</f>
        <v>0</v>
      </c>
      <c r="M43" s="64"/>
      <c r="N43" s="117"/>
      <c r="O43" s="60" t="s">
        <v>92</v>
      </c>
      <c r="P43" s="60"/>
      <c r="Q43" s="12">
        <f t="shared" si="22"/>
        <v>0</v>
      </c>
      <c r="U43" s="55" t="s">
        <v>48</v>
      </c>
      <c r="V43" s="56"/>
      <c r="W43" s="57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x14ac:dyDescent="0.15">
      <c r="A44" s="11" t="str">
        <f>IF(B44="","",COUNTA($B$3:B44))</f>
        <v/>
      </c>
      <c r="B44" s="24"/>
      <c r="C44" s="25"/>
      <c r="D44" s="3"/>
      <c r="E44" s="3"/>
      <c r="F44" s="26"/>
      <c r="G44" s="26"/>
      <c r="H44" s="28" t="str">
        <f t="shared" si="9"/>
        <v/>
      </c>
      <c r="J44" s="115" t="s">
        <v>80</v>
      </c>
      <c r="K44" s="1" t="s">
        <v>83</v>
      </c>
      <c r="L44" s="72">
        <f>SUMIF(E$3:E$59,J$44&amp;"・"&amp;K44,G$3:G$59)</f>
        <v>0</v>
      </c>
      <c r="M44" s="64"/>
      <c r="N44" s="118"/>
      <c r="O44" s="62"/>
      <c r="P44" s="63"/>
      <c r="Q44" s="59">
        <f t="shared" si="22"/>
        <v>0</v>
      </c>
      <c r="U44" s="11">
        <v>1</v>
      </c>
      <c r="V44" s="46" t="str">
        <f>IF($U44&gt;MAX($AN$3:$AN$59),"",INDEX($B$3:$G$59,MATCH($U44,$AN$3:$AN$59,0),MATCH(V$43,$B$2:$G$2,0)))</f>
        <v/>
      </c>
      <c r="W44" s="12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x14ac:dyDescent="0.15">
      <c r="A45" s="11" t="str">
        <f>IF(B45="","",COUNTA($B$3:B45))</f>
        <v/>
      </c>
      <c r="B45" s="24"/>
      <c r="C45" s="25"/>
      <c r="D45" s="3"/>
      <c r="E45" s="3"/>
      <c r="F45" s="26"/>
      <c r="G45" s="26"/>
      <c r="H45" s="28" t="str">
        <f t="shared" si="9"/>
        <v/>
      </c>
      <c r="J45" s="115"/>
      <c r="K45" s="1" t="s">
        <v>82</v>
      </c>
      <c r="L45" s="72">
        <f t="shared" ref="L45:L49" si="24">SUMIF(E$3:E$59,J$44&amp;"・"&amp;K45,G$3:G$59)</f>
        <v>0</v>
      </c>
      <c r="M45" s="64"/>
      <c r="N45" s="63" t="s">
        <v>93</v>
      </c>
      <c r="O45" s="64"/>
      <c r="P45" s="64"/>
      <c r="Q45" s="12">
        <f t="shared" ref="Q45:Q51" si="25">SUMIF(E$3:E$59,N45,G$3:G$59)</f>
        <v>0</v>
      </c>
      <c r="U45" s="11">
        <v>2</v>
      </c>
      <c r="V45" s="46" t="str">
        <f t="shared" ref="V45:W46" si="26">IF($U45&gt;MAX($AN$3:$AN$59),"",INDEX($B$3:$G$59,MATCH($U45,$AN$3:$AN$59,0),MATCH(V$43,$B$2:$G$2,0)))</f>
        <v/>
      </c>
      <c r="W45" s="12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4.25" thickBot="1" x14ac:dyDescent="0.2">
      <c r="A46" s="11" t="str">
        <f>IF(B46="","",COUNTA($B$3:B46))</f>
        <v/>
      </c>
      <c r="B46" s="24"/>
      <c r="C46" s="25"/>
      <c r="D46" s="3"/>
      <c r="E46" s="3"/>
      <c r="F46" s="26"/>
      <c r="G46" s="26"/>
      <c r="H46" s="28" t="str">
        <f t="shared" si="9"/>
        <v/>
      </c>
      <c r="J46" s="115"/>
      <c r="K46" s="1" t="s">
        <v>84</v>
      </c>
      <c r="L46" s="72">
        <f t="shared" si="24"/>
        <v>0</v>
      </c>
      <c r="M46" s="64"/>
      <c r="N46" s="70" t="s">
        <v>94</v>
      </c>
      <c r="O46" s="65"/>
      <c r="P46" s="66"/>
      <c r="Q46" s="59">
        <f t="shared" si="25"/>
        <v>0</v>
      </c>
      <c r="U46" s="13">
        <v>3</v>
      </c>
      <c r="V46" s="48" t="str">
        <f t="shared" si="26"/>
        <v/>
      </c>
      <c r="W46" s="15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x14ac:dyDescent="0.15">
      <c r="A47" s="11" t="str">
        <f>IF(B47="","",COUNTA($B$3:B47))</f>
        <v/>
      </c>
      <c r="B47" s="24"/>
      <c r="C47" s="25"/>
      <c r="D47" s="3"/>
      <c r="E47" s="3"/>
      <c r="F47" s="26"/>
      <c r="G47" s="26"/>
      <c r="H47" s="28" t="str">
        <f t="shared" si="9"/>
        <v/>
      </c>
      <c r="J47" s="115"/>
      <c r="K47" s="1" t="s">
        <v>81</v>
      </c>
      <c r="L47" s="72">
        <f t="shared" si="24"/>
        <v>0</v>
      </c>
      <c r="M47" s="64"/>
      <c r="N47" s="67" t="s">
        <v>95</v>
      </c>
      <c r="O47" s="65"/>
      <c r="P47" s="66"/>
      <c r="Q47" s="59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x14ac:dyDescent="0.15">
      <c r="A48" s="11" t="str">
        <f>IF(B48="","",COUNTA($B$3:B48))</f>
        <v/>
      </c>
      <c r="B48" s="24"/>
      <c r="C48" s="25"/>
      <c r="D48" s="3"/>
      <c r="E48" s="3"/>
      <c r="F48" s="26"/>
      <c r="G48" s="26"/>
      <c r="H48" s="28" t="str">
        <f t="shared" si="9"/>
        <v/>
      </c>
      <c r="J48" s="115"/>
      <c r="K48" s="1" t="s">
        <v>85</v>
      </c>
      <c r="L48" s="72">
        <f t="shared" si="24"/>
        <v>0</v>
      </c>
      <c r="M48" s="64"/>
      <c r="N48" s="67"/>
      <c r="O48" s="67"/>
      <c r="P48" s="66"/>
      <c r="Q48" s="59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x14ac:dyDescent="0.15">
      <c r="A49" s="11" t="str">
        <f>IF(B49="","",COUNTA($B$3:B49))</f>
        <v/>
      </c>
      <c r="B49" s="24"/>
      <c r="C49" s="25"/>
      <c r="D49" s="3"/>
      <c r="E49" s="3"/>
      <c r="F49" s="26"/>
      <c r="G49" s="26"/>
      <c r="H49" s="28" t="str">
        <f t="shared" si="9"/>
        <v/>
      </c>
      <c r="J49" s="115"/>
      <c r="K49" s="1" t="s">
        <v>86</v>
      </c>
      <c r="L49" s="72">
        <f t="shared" si="24"/>
        <v>0</v>
      </c>
      <c r="M49" s="64"/>
      <c r="N49" s="70"/>
      <c r="O49" s="70"/>
      <c r="P49" s="63"/>
      <c r="Q49" s="59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x14ac:dyDescent="0.15">
      <c r="A50" s="11" t="str">
        <f>IF(B50="","",COUNTA($B$3:B50))</f>
        <v/>
      </c>
      <c r="B50" s="24"/>
      <c r="C50" s="25"/>
      <c r="D50" s="3"/>
      <c r="E50" s="3"/>
      <c r="F50" s="26"/>
      <c r="G50" s="26"/>
      <c r="H50" s="28" t="str">
        <f t="shared" si="9"/>
        <v/>
      </c>
      <c r="J50" s="11" t="s">
        <v>87</v>
      </c>
      <c r="K50" s="1"/>
      <c r="L50" s="72">
        <f t="shared" si="23"/>
        <v>0</v>
      </c>
      <c r="M50" s="64"/>
      <c r="N50" s="68"/>
      <c r="O50" s="68"/>
      <c r="P50" s="69"/>
      <c r="Q50" s="59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x14ac:dyDescent="0.15">
      <c r="A51" s="11" t="str">
        <f>IF(B51="","",COUNTA($B$3:B51))</f>
        <v/>
      </c>
      <c r="B51" s="24"/>
      <c r="C51" s="25"/>
      <c r="D51" s="3"/>
      <c r="E51" s="3"/>
      <c r="F51" s="26"/>
      <c r="G51" s="26"/>
      <c r="H51" s="28" t="str">
        <f t="shared" si="9"/>
        <v/>
      </c>
      <c r="J51" s="11" t="s">
        <v>88</v>
      </c>
      <c r="K51" s="1"/>
      <c r="L51" s="72">
        <f t="shared" si="23"/>
        <v>0</v>
      </c>
      <c r="M51" s="64"/>
      <c r="N51" s="69" t="s">
        <v>96</v>
      </c>
      <c r="O51" s="61"/>
      <c r="P51" s="61"/>
      <c r="Q51" s="12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4.25" thickBot="1" x14ac:dyDescent="0.2">
      <c r="A52" s="11" t="str">
        <f>IF(B52="","",COUNTA($B$3:B52))</f>
        <v/>
      </c>
      <c r="B52" s="24"/>
      <c r="C52" s="25"/>
      <c r="D52" s="3"/>
      <c r="E52" s="3"/>
      <c r="F52" s="26"/>
      <c r="G52" s="26"/>
      <c r="H52" s="28" t="str">
        <f t="shared" si="9"/>
        <v/>
      </c>
      <c r="J52" s="13" t="s">
        <v>89</v>
      </c>
      <c r="K52" s="14"/>
      <c r="L52" s="73">
        <f t="shared" si="23"/>
        <v>0</v>
      </c>
      <c r="M52" s="75"/>
      <c r="N52" s="119" t="s">
        <v>60</v>
      </c>
      <c r="O52" s="120"/>
      <c r="P52" s="120"/>
      <c r="Q52" s="29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x14ac:dyDescent="0.15">
      <c r="A53" s="11" t="str">
        <f>IF(B53="","",COUNTA($B$3:B53))</f>
        <v/>
      </c>
      <c r="B53" s="24"/>
      <c r="C53" s="25"/>
      <c r="D53" s="3"/>
      <c r="E53" s="3"/>
      <c r="F53" s="26"/>
      <c r="G53" s="26"/>
      <c r="H53" s="28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4.25" thickBot="1" x14ac:dyDescent="0.2">
      <c r="A54" s="11" t="str">
        <f>IF(B54="","",COUNTA($B$3:B54))</f>
        <v/>
      </c>
      <c r="B54" s="24"/>
      <c r="C54" s="25"/>
      <c r="D54" s="3"/>
      <c r="E54" s="3"/>
      <c r="F54" s="26"/>
      <c r="G54" s="26"/>
      <c r="H54" s="28" t="str">
        <f t="shared" si="9"/>
        <v/>
      </c>
      <c r="J54" t="s">
        <v>98</v>
      </c>
      <c r="L54" s="6">
        <f>L40</f>
        <v>2016</v>
      </c>
      <c r="M54" s="6"/>
      <c r="N54" s="4">
        <f>N40</f>
        <v>3</v>
      </c>
      <c r="O54" s="114">
        <f>O40</f>
        <v>0</v>
      </c>
      <c r="P54" s="114"/>
      <c r="Q54" s="5">
        <f>Q40</f>
        <v>0</v>
      </c>
      <c r="Y54" t="str">
        <f t="shared" si="0"/>
        <v/>
      </c>
      <c r="Z54" t="str">
        <f>IF(Y54="◎",COUNTIF(Y$3:Y54,"◎"),"")</f>
        <v/>
      </c>
      <c r="AA54" t="str">
        <f t="shared" si="1"/>
        <v/>
      </c>
      <c r="AB54" t="str">
        <f>IF(AA54="◎",COUNTIF(AA$3:AA54,"◎"),"")</f>
        <v/>
      </c>
      <c r="AC54" t="str">
        <f t="shared" si="2"/>
        <v/>
      </c>
      <c r="AD54" t="str">
        <f>IF(AC54="◎",COUNTIF(AC$3:AC54,"◎"),"")</f>
        <v/>
      </c>
      <c r="AE54" t="str">
        <f t="shared" si="3"/>
        <v/>
      </c>
      <c r="AF54" t="str">
        <f>IF(AE54="◎",COUNTIF(AE$3:AE54,"◎"),"")</f>
        <v/>
      </c>
      <c r="AG54" t="str">
        <f t="shared" si="4"/>
        <v/>
      </c>
      <c r="AH54" t="str">
        <f>IF(AG54="◎",COUNTIF(AG$3:AG54,"◎"),"")</f>
        <v/>
      </c>
      <c r="AI54" t="str">
        <f t="shared" si="5"/>
        <v/>
      </c>
      <c r="AJ54" t="str">
        <f>IF(AI54="◎",COUNTIF(AI$3:AI54,"◎"),"")</f>
        <v/>
      </c>
      <c r="AK54" t="str">
        <f t="shared" si="6"/>
        <v/>
      </c>
      <c r="AL54" t="str">
        <f>IF(AK54="◎",COUNTIF(AK$3:AK54,"◎"),"")</f>
        <v/>
      </c>
      <c r="AM54" t="str">
        <f t="shared" si="7"/>
        <v/>
      </c>
      <c r="AN54" t="str">
        <f>IF(AM54="◎",COUNTIF(AM$3:AM54,"◎"),"")</f>
        <v/>
      </c>
    </row>
    <row r="55" spans="1:40" x14ac:dyDescent="0.15">
      <c r="A55" s="11" t="str">
        <f>IF(B55="","",COUNTA($B$3:B55))</f>
        <v/>
      </c>
      <c r="B55" s="24"/>
      <c r="C55" s="25"/>
      <c r="D55" s="3"/>
      <c r="E55" s="3"/>
      <c r="F55" s="26"/>
      <c r="G55" s="26"/>
      <c r="H55" s="28" t="str">
        <f t="shared" si="9"/>
        <v/>
      </c>
      <c r="J55" s="76" t="s">
        <v>99</v>
      </c>
      <c r="K55" s="77"/>
      <c r="L55" s="78">
        <f>SUMIF(E$3:E$59,J55,G$3:G$59)</f>
        <v>0</v>
      </c>
      <c r="M55" s="74"/>
      <c r="N55" s="77"/>
      <c r="O55" s="77"/>
      <c r="P55" s="77"/>
      <c r="Q55" s="79"/>
      <c r="Y55" t="str">
        <f t="shared" si="0"/>
        <v/>
      </c>
      <c r="Z55" t="str">
        <f>IF(Y55="◎",COUNTIF(Y$3:Y55,"◎"),"")</f>
        <v/>
      </c>
      <c r="AA55" t="str">
        <f t="shared" si="1"/>
        <v/>
      </c>
      <c r="AB55" t="str">
        <f>IF(AA55="◎",COUNTIF(AA$3:AA55,"◎"),"")</f>
        <v/>
      </c>
      <c r="AC55" t="str">
        <f t="shared" si="2"/>
        <v/>
      </c>
      <c r="AD55" t="str">
        <f>IF(AC55="◎",COUNTIF(AC$3:AC55,"◎"),"")</f>
        <v/>
      </c>
      <c r="AE55" t="str">
        <f t="shared" si="3"/>
        <v/>
      </c>
      <c r="AF55" t="str">
        <f>IF(AE55="◎",COUNTIF(AE$3:AE55,"◎"),"")</f>
        <v/>
      </c>
      <c r="AG55" t="str">
        <f t="shared" si="4"/>
        <v/>
      </c>
      <c r="AH55" t="str">
        <f>IF(AG55="◎",COUNTIF(AG$3:AG55,"◎"),"")</f>
        <v/>
      </c>
      <c r="AI55" t="str">
        <f t="shared" si="5"/>
        <v/>
      </c>
      <c r="AJ55" t="str">
        <f>IF(AI55="◎",COUNTIF(AI$3:AI55,"◎"),"")</f>
        <v/>
      </c>
      <c r="AK55" t="str">
        <f t="shared" si="6"/>
        <v/>
      </c>
      <c r="AL55" t="str">
        <f>IF(AK55="◎",COUNTIF(AK$3:AK55,"◎"),"")</f>
        <v/>
      </c>
      <c r="AM55" t="str">
        <f t="shared" si="7"/>
        <v/>
      </c>
      <c r="AN55" t="str">
        <f>IF(AM55="◎",COUNTIF(AM$3:AM55,"◎"),"")</f>
        <v/>
      </c>
    </row>
    <row r="56" spans="1:40" x14ac:dyDescent="0.15">
      <c r="A56" s="11" t="str">
        <f>IF(B56="","",COUNTA($B$3:B56))</f>
        <v/>
      </c>
      <c r="B56" s="24"/>
      <c r="C56" s="25"/>
      <c r="D56" s="3"/>
      <c r="E56" s="3"/>
      <c r="F56" s="26"/>
      <c r="G56" s="26"/>
      <c r="H56" s="28" t="str">
        <f t="shared" si="9"/>
        <v/>
      </c>
      <c r="J56" s="80"/>
      <c r="K56" s="70"/>
      <c r="L56" s="70"/>
      <c r="M56" s="64"/>
      <c r="N56" s="70"/>
      <c r="O56" s="70"/>
      <c r="P56" s="70"/>
      <c r="Q56" s="81"/>
      <c r="Y56" t="str">
        <f t="shared" si="0"/>
        <v/>
      </c>
      <c r="Z56" t="str">
        <f>IF(Y56="◎",COUNTIF(Y$3:Y56,"◎"),"")</f>
        <v/>
      </c>
      <c r="AA56" t="str">
        <f t="shared" si="1"/>
        <v/>
      </c>
      <c r="AB56" t="str">
        <f>IF(AA56="◎",COUNTIF(AA$3:AA56,"◎"),"")</f>
        <v/>
      </c>
      <c r="AC56" t="str">
        <f t="shared" si="2"/>
        <v/>
      </c>
      <c r="AD56" t="str">
        <f>IF(AC56="◎",COUNTIF(AC$3:AC56,"◎"),"")</f>
        <v/>
      </c>
      <c r="AE56" t="str">
        <f t="shared" si="3"/>
        <v/>
      </c>
      <c r="AF56" t="str">
        <f>IF(AE56="◎",COUNTIF(AE$3:AE56,"◎"),"")</f>
        <v/>
      </c>
      <c r="AG56" t="str">
        <f t="shared" si="4"/>
        <v/>
      </c>
      <c r="AH56" t="str">
        <f>IF(AG56="◎",COUNTIF(AG$3:AG56,"◎"),"")</f>
        <v/>
      </c>
      <c r="AI56" t="str">
        <f t="shared" si="5"/>
        <v/>
      </c>
      <c r="AJ56" t="str">
        <f>IF(AI56="◎",COUNTIF(AI$3:AI56,"◎"),"")</f>
        <v/>
      </c>
      <c r="AK56" t="str">
        <f t="shared" si="6"/>
        <v/>
      </c>
      <c r="AL56" t="str">
        <f>IF(AK56="◎",COUNTIF(AK$3:AK56,"◎"),"")</f>
        <v/>
      </c>
      <c r="AM56" t="str">
        <f t="shared" si="7"/>
        <v/>
      </c>
      <c r="AN56" t="str">
        <f>IF(AM56="◎",COUNTIF(AM$3:AM56,"◎"),"")</f>
        <v/>
      </c>
    </row>
    <row r="57" spans="1:40" x14ac:dyDescent="0.15">
      <c r="A57" s="11" t="str">
        <f>IF(B57="","",COUNTA($B$3:B57))</f>
        <v/>
      </c>
      <c r="B57" s="24"/>
      <c r="C57" s="25"/>
      <c r="D57" s="3"/>
      <c r="E57" s="3"/>
      <c r="F57" s="26"/>
      <c r="G57" s="26"/>
      <c r="H57" s="28" t="str">
        <f t="shared" si="9"/>
        <v/>
      </c>
      <c r="J57" s="80"/>
      <c r="K57" s="70"/>
      <c r="L57" s="70"/>
      <c r="M57" s="64"/>
      <c r="N57" s="70"/>
      <c r="O57" s="70"/>
      <c r="P57" s="70"/>
      <c r="Q57" s="81"/>
      <c r="Y57" t="str">
        <f t="shared" si="0"/>
        <v/>
      </c>
      <c r="Z57" t="str">
        <f>IF(Y57="◎",COUNTIF(Y$3:Y57,"◎"),"")</f>
        <v/>
      </c>
      <c r="AA57" t="str">
        <f t="shared" si="1"/>
        <v/>
      </c>
      <c r="AB57" t="str">
        <f>IF(AA57="◎",COUNTIF(AA$3:AA57,"◎"),"")</f>
        <v/>
      </c>
      <c r="AC57" t="str">
        <f t="shared" si="2"/>
        <v/>
      </c>
      <c r="AD57" t="str">
        <f>IF(AC57="◎",COUNTIF(AC$3:AC57,"◎"),"")</f>
        <v/>
      </c>
      <c r="AE57" t="str">
        <f t="shared" si="3"/>
        <v/>
      </c>
      <c r="AF57" t="str">
        <f>IF(AE57="◎",COUNTIF(AE$3:AE57,"◎"),"")</f>
        <v/>
      </c>
      <c r="AG57" t="str">
        <f t="shared" si="4"/>
        <v/>
      </c>
      <c r="AH57" t="str">
        <f>IF(AG57="◎",COUNTIF(AG$3:AG57,"◎"),"")</f>
        <v/>
      </c>
      <c r="AI57" t="str">
        <f t="shared" si="5"/>
        <v/>
      </c>
      <c r="AJ57" t="str">
        <f>IF(AI57="◎",COUNTIF(AI$3:AI57,"◎"),"")</f>
        <v/>
      </c>
      <c r="AK57" t="str">
        <f t="shared" si="6"/>
        <v/>
      </c>
      <c r="AL57" t="str">
        <f>IF(AK57="◎",COUNTIF(AK$3:AK57,"◎"),"")</f>
        <v/>
      </c>
      <c r="AM57" t="str">
        <f t="shared" si="7"/>
        <v/>
      </c>
      <c r="AN57" t="str">
        <f>IF(AM57="◎",COUNTIF(AM$3:AM57,"◎"),"")</f>
        <v/>
      </c>
    </row>
    <row r="58" spans="1:40" ht="14.25" thickBot="1" x14ac:dyDescent="0.2">
      <c r="A58" s="11" t="str">
        <f>IF(B58="","",COUNTA($B$3:B58))</f>
        <v/>
      </c>
      <c r="B58" s="24"/>
      <c r="C58" s="25"/>
      <c r="D58" s="3"/>
      <c r="E58" s="3"/>
      <c r="F58" s="26"/>
      <c r="G58" s="26"/>
      <c r="H58" s="28" t="str">
        <f t="shared" si="9"/>
        <v/>
      </c>
      <c r="J58" s="82"/>
      <c r="K58" s="83"/>
      <c r="L58" s="83"/>
      <c r="M58" s="75"/>
      <c r="N58" s="121" t="s">
        <v>60</v>
      </c>
      <c r="O58" s="121"/>
      <c r="P58" s="121"/>
      <c r="Q58" s="84">
        <f>SUM(L55:L58,Q55:Q57)</f>
        <v>0</v>
      </c>
      <c r="Y58" t="str">
        <f t="shared" si="0"/>
        <v/>
      </c>
      <c r="Z58" t="str">
        <f>IF(Y58="◎",COUNTIF(Y$3:Y58,"◎"),"")</f>
        <v/>
      </c>
      <c r="AA58" t="str">
        <f t="shared" si="1"/>
        <v/>
      </c>
      <c r="AB58" t="str">
        <f>IF(AA58="◎",COUNTIF(AA$3:AA58,"◎"),"")</f>
        <v/>
      </c>
      <c r="AC58" t="str">
        <f t="shared" si="2"/>
        <v/>
      </c>
      <c r="AD58" t="str">
        <f>IF(AC58="◎",COUNTIF(AC$3:AC58,"◎"),"")</f>
        <v/>
      </c>
      <c r="AE58" t="str">
        <f t="shared" si="3"/>
        <v/>
      </c>
      <c r="AF58" t="str">
        <f>IF(AE58="◎",COUNTIF(AE$3:AE58,"◎"),"")</f>
        <v/>
      </c>
      <c r="AG58" t="str">
        <f t="shared" si="4"/>
        <v/>
      </c>
      <c r="AH58" t="str">
        <f>IF(AG58="◎",COUNTIF(AG$3:AG58,"◎"),"")</f>
        <v/>
      </c>
      <c r="AI58" t="str">
        <f t="shared" si="5"/>
        <v/>
      </c>
      <c r="AJ58" t="str">
        <f>IF(AI58="◎",COUNTIF(AI$3:AI58,"◎"),"")</f>
        <v/>
      </c>
      <c r="AK58" t="str">
        <f t="shared" si="6"/>
        <v/>
      </c>
      <c r="AL58" t="str">
        <f>IF(AK58="◎",COUNTIF(AK$3:AK58,"◎"),"")</f>
        <v/>
      </c>
      <c r="AM58" t="str">
        <f t="shared" si="7"/>
        <v/>
      </c>
      <c r="AN58" t="str">
        <f>IF(AM58="◎",COUNTIF(AM$3:AM58,"◎"),"")</f>
        <v/>
      </c>
    </row>
    <row r="59" spans="1:40" x14ac:dyDescent="0.15">
      <c r="A59" s="11" t="str">
        <f>IF(B59="","",COUNTA($B$3:B59))</f>
        <v/>
      </c>
      <c r="B59" s="24"/>
      <c r="C59" s="25"/>
      <c r="D59" s="3"/>
      <c r="E59" s="3"/>
      <c r="F59" s="26"/>
      <c r="G59" s="26"/>
      <c r="H59" s="28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4.25" thickBot="1" x14ac:dyDescent="0.2">
      <c r="A60" s="16"/>
      <c r="B60" s="17"/>
      <c r="C60" s="17" t="s">
        <v>60</v>
      </c>
      <c r="D60" s="17"/>
      <c r="E60" s="17"/>
      <c r="F60" s="18">
        <f>SUM(F3:F59)</f>
        <v>0</v>
      </c>
      <c r="G60" s="18">
        <f>SUM(G3:G59)</f>
        <v>0</v>
      </c>
      <c r="H60" s="19">
        <f>SUM(F60-G60)</f>
        <v>0</v>
      </c>
    </row>
  </sheetData>
  <sheetProtection sheet="1" objects="1" scenarios="1"/>
  <mergeCells count="26">
    <mergeCell ref="F1:G1"/>
    <mergeCell ref="O1:P1"/>
    <mergeCell ref="J2:L2"/>
    <mergeCell ref="N2:Q2"/>
    <mergeCell ref="J3:K3"/>
    <mergeCell ref="N3:P3"/>
    <mergeCell ref="N35:N36"/>
    <mergeCell ref="J4:J6"/>
    <mergeCell ref="N4:N6"/>
    <mergeCell ref="J7:J11"/>
    <mergeCell ref="N7:N14"/>
    <mergeCell ref="J12:J14"/>
    <mergeCell ref="J15:J16"/>
    <mergeCell ref="N15:N21"/>
    <mergeCell ref="O15:O20"/>
    <mergeCell ref="J17:K17"/>
    <mergeCell ref="N22:N30"/>
    <mergeCell ref="N31:N32"/>
    <mergeCell ref="N33:N34"/>
    <mergeCell ref="N58:P58"/>
    <mergeCell ref="N37:P37"/>
    <mergeCell ref="O40:P40"/>
    <mergeCell ref="N41:N44"/>
    <mergeCell ref="J44:J49"/>
    <mergeCell ref="N52:P52"/>
    <mergeCell ref="O54:P54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設定!$H$1:$H$43</xm:f>
          </x14:formula1>
          <xm:sqref>C3:C59</xm:sqref>
        </x14:dataValidation>
        <x14:dataValidation type="list" allowBlank="1" showInputMessage="1" showErrorMessage="1">
          <x14:formula1>
            <xm:f>設定!$J$2:$J$21</xm:f>
          </x14:formula1>
          <xm:sqref>E3:E59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0"/>
  <sheetViews>
    <sheetView workbookViewId="0">
      <pane xSplit="1" ySplit="2" topLeftCell="B41" activePane="bottomRight" state="frozen"/>
      <selection activeCell="I3" sqref="I3"/>
      <selection pane="topRight" activeCell="I3" sqref="I3"/>
      <selection pane="bottomLeft" activeCell="I3" sqref="I3"/>
      <selection pane="bottomRight" activeCell="I3" sqref="I3"/>
    </sheetView>
  </sheetViews>
  <sheetFormatPr defaultRowHeight="13.5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1.625" customWidth="1"/>
    <col min="13" max="13" width="4" style="37" customWidth="1"/>
    <col min="14" max="14" width="4.625" customWidth="1"/>
    <col min="15" max="15" width="3.75" customWidth="1"/>
    <col min="16" max="16" width="14.5" customWidth="1"/>
    <col min="17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4.25" thickBot="1" x14ac:dyDescent="0.2">
      <c r="A1" s="23" t="s">
        <v>51</v>
      </c>
      <c r="C1" s="6">
        <f>設定!B3</f>
        <v>2016</v>
      </c>
      <c r="D1" s="4">
        <f>設定!I5</f>
        <v>4</v>
      </c>
      <c r="E1" s="4"/>
      <c r="F1" s="130">
        <f>設定!B1</f>
        <v>0</v>
      </c>
      <c r="G1" s="130"/>
      <c r="H1">
        <f>設定!B2</f>
        <v>0</v>
      </c>
      <c r="J1" t="s">
        <v>61</v>
      </c>
      <c r="L1" s="6">
        <f>C1</f>
        <v>2016</v>
      </c>
      <c r="M1" s="33"/>
      <c r="N1" s="4">
        <f>D1</f>
        <v>4</v>
      </c>
      <c r="O1" s="131">
        <f>F1</f>
        <v>0</v>
      </c>
      <c r="P1" s="131"/>
      <c r="Q1">
        <f>H1</f>
        <v>0</v>
      </c>
      <c r="U1" t="s">
        <v>77</v>
      </c>
      <c r="Y1" t="s">
        <v>100</v>
      </c>
    </row>
    <row r="2" spans="1:40" x14ac:dyDescent="0.15">
      <c r="A2" s="20" t="s">
        <v>52</v>
      </c>
      <c r="B2" s="21" t="s">
        <v>53</v>
      </c>
      <c r="C2" s="21" t="s">
        <v>55</v>
      </c>
      <c r="D2" s="21" t="s">
        <v>54</v>
      </c>
      <c r="E2" s="21" t="s">
        <v>103</v>
      </c>
      <c r="F2" s="21" t="s">
        <v>57</v>
      </c>
      <c r="G2" s="21" t="s">
        <v>58</v>
      </c>
      <c r="H2" s="22" t="s">
        <v>59</v>
      </c>
      <c r="J2" s="123" t="s">
        <v>4</v>
      </c>
      <c r="K2" s="124"/>
      <c r="L2" s="125"/>
      <c r="M2" s="34"/>
      <c r="N2" s="126" t="s">
        <v>62</v>
      </c>
      <c r="O2" s="127"/>
      <c r="P2" s="127"/>
      <c r="Q2" s="128"/>
      <c r="U2" s="52" t="s">
        <v>55</v>
      </c>
      <c r="V2" s="53" t="s">
        <v>78</v>
      </c>
      <c r="W2" s="54" t="s">
        <v>79</v>
      </c>
      <c r="Y2" t="s">
        <v>102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x14ac:dyDescent="0.15">
      <c r="A3" s="11" t="str">
        <f>IF(B3="","",COUNTA($B$3:B3))</f>
        <v/>
      </c>
      <c r="B3" s="24"/>
      <c r="C3" s="88" t="s">
        <v>101</v>
      </c>
      <c r="D3" s="89" t="s">
        <v>125</v>
      </c>
      <c r="E3" s="89"/>
      <c r="F3" s="90">
        <f>'3月'!H60</f>
        <v>0</v>
      </c>
      <c r="G3" s="90"/>
      <c r="H3" s="28" t="str">
        <f>IF(B3="","",SUM(F3-G3))</f>
        <v/>
      </c>
      <c r="J3" s="132" t="s">
        <v>55</v>
      </c>
      <c r="K3" s="133"/>
      <c r="L3" s="32" t="s">
        <v>56</v>
      </c>
      <c r="M3" s="35"/>
      <c r="N3" s="132" t="s">
        <v>55</v>
      </c>
      <c r="O3" s="133"/>
      <c r="P3" s="133"/>
      <c r="Q3" s="32" t="s">
        <v>56</v>
      </c>
      <c r="U3" s="11" t="s">
        <v>27</v>
      </c>
      <c r="V3" s="1">
        <v>0.1</v>
      </c>
      <c r="W3" s="12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x14ac:dyDescent="0.15">
      <c r="A4" s="11" t="str">
        <f>IF(B4="","",COUNTA($B$3:B4))</f>
        <v/>
      </c>
      <c r="B4" s="24"/>
      <c r="C4" s="25"/>
      <c r="D4" s="3"/>
      <c r="E4" s="3"/>
      <c r="F4" s="26"/>
      <c r="G4" s="26"/>
      <c r="H4" s="28" t="str">
        <f>IF(B4="","",SUM(H3+F4-G4))</f>
        <v/>
      </c>
      <c r="J4" s="115" t="s">
        <v>63</v>
      </c>
      <c r="K4" s="1" t="str">
        <f>設定!H1</f>
        <v>月定（什一）献金</v>
      </c>
      <c r="L4" s="12">
        <f>SUMIF(C$3:C$59,K4,F$3:F$59)</f>
        <v>0</v>
      </c>
      <c r="M4" s="36"/>
      <c r="N4" s="115" t="s">
        <v>67</v>
      </c>
      <c r="O4" s="1" t="str">
        <f>設定!H10</f>
        <v>給与費</v>
      </c>
      <c r="P4" s="1"/>
      <c r="Q4" s="12">
        <f t="shared" ref="Q4:Q14" si="8">SUMIF(C$3:C$59,O4,G$3:G$59)</f>
        <v>0</v>
      </c>
      <c r="R4" s="8">
        <f>SUM(L30:L32)</f>
        <v>0</v>
      </c>
      <c r="S4" t="s">
        <v>76</v>
      </c>
      <c r="U4" s="11" t="s">
        <v>28</v>
      </c>
      <c r="V4" s="1">
        <v>0.01</v>
      </c>
      <c r="W4" s="12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4.25" thickBot="1" x14ac:dyDescent="0.2">
      <c r="A5" s="11" t="str">
        <f>IF(B5="","",COUNTA($B$3:B5))</f>
        <v/>
      </c>
      <c r="B5" s="24"/>
      <c r="C5" s="25"/>
      <c r="D5" s="3"/>
      <c r="E5" s="3"/>
      <c r="F5" s="26"/>
      <c r="G5" s="26"/>
      <c r="H5" s="28" t="str">
        <f t="shared" ref="H5:H59" si="9">IF(B5="","",SUM(H4+F5-G5))</f>
        <v/>
      </c>
      <c r="J5" s="115"/>
      <c r="K5" s="1" t="str">
        <f>設定!H2</f>
        <v>礼拝（感謝）献金</v>
      </c>
      <c r="L5" s="12">
        <f t="shared" ref="L5:L16" si="10">SUMIF(C$3:C$59,K5,F$3:F$59)</f>
        <v>0</v>
      </c>
      <c r="M5" s="36"/>
      <c r="N5" s="115"/>
      <c r="O5" s="1" t="str">
        <f>設定!H11</f>
        <v>その他謝儀</v>
      </c>
      <c r="P5" s="1"/>
      <c r="Q5" s="12">
        <f t="shared" si="8"/>
        <v>0</v>
      </c>
      <c r="U5" s="13" t="s">
        <v>29</v>
      </c>
      <c r="V5" s="14">
        <v>0.02</v>
      </c>
      <c r="W5" s="15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4.25" thickBot="1" x14ac:dyDescent="0.2">
      <c r="A6" s="11" t="str">
        <f>IF(B6="","",COUNTA($B$3:B6))</f>
        <v/>
      </c>
      <c r="B6" s="24"/>
      <c r="C6" s="25"/>
      <c r="D6" s="3"/>
      <c r="E6" s="3"/>
      <c r="F6" s="26"/>
      <c r="G6" s="26"/>
      <c r="H6" s="28" t="str">
        <f t="shared" si="9"/>
        <v/>
      </c>
      <c r="J6" s="115"/>
      <c r="K6" s="1"/>
      <c r="L6" s="12">
        <f t="shared" si="10"/>
        <v>0</v>
      </c>
      <c r="M6" s="36"/>
      <c r="N6" s="115"/>
      <c r="O6" s="1" t="str">
        <f>設定!H12</f>
        <v>社会保険料</v>
      </c>
      <c r="P6" s="1"/>
      <c r="Q6" s="12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x14ac:dyDescent="0.15">
      <c r="A7" s="11" t="str">
        <f>IF(B7="","",COUNTA($B$3:B7))</f>
        <v/>
      </c>
      <c r="B7" s="24"/>
      <c r="C7" s="25"/>
      <c r="D7" s="3"/>
      <c r="E7" s="3"/>
      <c r="F7" s="26"/>
      <c r="G7" s="26"/>
      <c r="H7" s="28" t="str">
        <f t="shared" si="9"/>
        <v/>
      </c>
      <c r="J7" s="115" t="s">
        <v>10</v>
      </c>
      <c r="K7" s="1" t="str">
        <f>設定!H3</f>
        <v>会堂献金</v>
      </c>
      <c r="L7" s="12">
        <f t="shared" si="10"/>
        <v>0</v>
      </c>
      <c r="M7" s="36"/>
      <c r="N7" s="115" t="s">
        <v>68</v>
      </c>
      <c r="O7" s="1" t="str">
        <f>設定!H13</f>
        <v>特別集会費</v>
      </c>
      <c r="P7" s="1"/>
      <c r="Q7" s="12">
        <f t="shared" si="8"/>
        <v>0</v>
      </c>
      <c r="U7" s="20" t="s">
        <v>102</v>
      </c>
      <c r="V7" s="21" t="s">
        <v>54</v>
      </c>
      <c r="W7" s="22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x14ac:dyDescent="0.15">
      <c r="A8" s="11" t="str">
        <f>IF(B8="","",COUNTA($B$3:B8))</f>
        <v/>
      </c>
      <c r="B8" s="24"/>
      <c r="C8" s="25"/>
      <c r="D8" s="3"/>
      <c r="E8" s="3"/>
      <c r="F8" s="26"/>
      <c r="G8" s="26"/>
      <c r="H8" s="28" t="str">
        <f t="shared" si="9"/>
        <v/>
      </c>
      <c r="J8" s="115"/>
      <c r="K8" s="1" t="str">
        <f>設定!H4</f>
        <v>特別献金</v>
      </c>
      <c r="L8" s="12">
        <f t="shared" si="10"/>
        <v>0</v>
      </c>
      <c r="M8" s="36"/>
      <c r="N8" s="115"/>
      <c r="O8" s="1" t="str">
        <f>設定!H14</f>
        <v>伝道教化費</v>
      </c>
      <c r="P8" s="1"/>
      <c r="Q8" s="12">
        <f t="shared" si="8"/>
        <v>0</v>
      </c>
      <c r="U8" s="11">
        <v>1</v>
      </c>
      <c r="V8" s="45" t="str">
        <f t="shared" ref="V8:W12" si="11">IF($U8&gt;MAX($Z$3:$Z$59),"",INDEX($B$3:$G$59,MATCH($U8,$Z$3:$Z$59,0),MATCH(V$7,$B$2:$G$2,0)))</f>
        <v/>
      </c>
      <c r="W8" s="12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x14ac:dyDescent="0.15">
      <c r="A9" s="11" t="str">
        <f>IF(B9="","",COUNTA($B$3:B9))</f>
        <v/>
      </c>
      <c r="B9" s="24"/>
      <c r="C9" s="25"/>
      <c r="D9" s="3"/>
      <c r="E9" s="3"/>
      <c r="F9" s="26"/>
      <c r="G9" s="26"/>
      <c r="H9" s="28" t="str">
        <f t="shared" si="9"/>
        <v/>
      </c>
      <c r="J9" s="115"/>
      <c r="K9" s="1" t="str">
        <f>設定!H5</f>
        <v>本部指定献金</v>
      </c>
      <c r="L9" s="12">
        <f t="shared" si="10"/>
        <v>0</v>
      </c>
      <c r="M9" s="36"/>
      <c r="N9" s="115"/>
      <c r="O9" s="1" t="str">
        <f>設定!H15</f>
        <v>礼典集会費</v>
      </c>
      <c r="P9" s="1"/>
      <c r="Q9" s="12">
        <f t="shared" si="8"/>
        <v>0</v>
      </c>
      <c r="U9" s="11">
        <v>2</v>
      </c>
      <c r="V9" s="45" t="str">
        <f t="shared" si="11"/>
        <v/>
      </c>
      <c r="W9" s="12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x14ac:dyDescent="0.15">
      <c r="A10" s="11" t="str">
        <f>IF(B10="","",COUNTA($B$3:B10))</f>
        <v/>
      </c>
      <c r="B10" s="24"/>
      <c r="C10" s="25"/>
      <c r="D10" s="3"/>
      <c r="E10" s="3"/>
      <c r="F10" s="26"/>
      <c r="G10" s="26"/>
      <c r="H10" s="28" t="str">
        <f t="shared" si="9"/>
        <v/>
      </c>
      <c r="J10" s="115"/>
      <c r="K10" s="1" t="str">
        <f>設定!H6</f>
        <v>その他指定献金</v>
      </c>
      <c r="L10" s="12">
        <f t="shared" si="10"/>
        <v>0</v>
      </c>
      <c r="M10" s="36"/>
      <c r="N10" s="115"/>
      <c r="O10" s="1" t="str">
        <f>設定!H16</f>
        <v>牧会活動費</v>
      </c>
      <c r="P10" s="1"/>
      <c r="Q10" s="12">
        <f t="shared" si="8"/>
        <v>0</v>
      </c>
      <c r="U10" s="11">
        <v>3</v>
      </c>
      <c r="V10" s="45" t="str">
        <f t="shared" si="11"/>
        <v/>
      </c>
      <c r="W10" s="12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x14ac:dyDescent="0.15">
      <c r="A11" s="11" t="str">
        <f>IF(B11="","",COUNTA($B$3:B11))</f>
        <v/>
      </c>
      <c r="B11" s="24"/>
      <c r="C11" s="25"/>
      <c r="D11" s="3"/>
      <c r="E11" s="3"/>
      <c r="F11" s="26"/>
      <c r="G11" s="26"/>
      <c r="H11" s="28" t="str">
        <f t="shared" si="9"/>
        <v/>
      </c>
      <c r="J11" s="115"/>
      <c r="K11" s="1"/>
      <c r="L11" s="12">
        <f t="shared" si="10"/>
        <v>0</v>
      </c>
      <c r="M11" s="36"/>
      <c r="N11" s="115"/>
      <c r="O11" s="1" t="str">
        <f>設定!H17</f>
        <v>教会学校費</v>
      </c>
      <c r="P11" s="1"/>
      <c r="Q11" s="12">
        <f t="shared" si="8"/>
        <v>0</v>
      </c>
      <c r="U11" s="11">
        <v>4</v>
      </c>
      <c r="V11" s="45" t="str">
        <f t="shared" si="11"/>
        <v/>
      </c>
      <c r="W11" s="12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4.25" thickBot="1" x14ac:dyDescent="0.2">
      <c r="A12" s="11" t="str">
        <f>IF(B12="","",COUNTA($B$3:B12))</f>
        <v/>
      </c>
      <c r="B12" s="24"/>
      <c r="C12" s="25"/>
      <c r="D12" s="3"/>
      <c r="E12" s="3"/>
      <c r="F12" s="26"/>
      <c r="G12" s="26"/>
      <c r="H12" s="28" t="str">
        <f t="shared" si="9"/>
        <v/>
      </c>
      <c r="J12" s="115" t="s">
        <v>64</v>
      </c>
      <c r="K12" s="1" t="str">
        <f>設定!H7</f>
        <v>教会援助金</v>
      </c>
      <c r="L12" s="12">
        <f t="shared" si="10"/>
        <v>0</v>
      </c>
      <c r="M12" s="36"/>
      <c r="N12" s="115"/>
      <c r="O12" s="1" t="str">
        <f>設定!H18</f>
        <v>図書研修費</v>
      </c>
      <c r="P12" s="1"/>
      <c r="Q12" s="12">
        <f t="shared" si="8"/>
        <v>0</v>
      </c>
      <c r="U12" s="13">
        <v>5</v>
      </c>
      <c r="V12" s="47" t="str">
        <f t="shared" si="11"/>
        <v/>
      </c>
      <c r="W12" s="15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x14ac:dyDescent="0.15">
      <c r="A13" s="11" t="str">
        <f>IF(B13="","",COUNTA($B$3:B13))</f>
        <v/>
      </c>
      <c r="B13" s="24"/>
      <c r="C13" s="25"/>
      <c r="D13" s="3"/>
      <c r="E13" s="3"/>
      <c r="F13" s="26"/>
      <c r="G13" s="26"/>
      <c r="H13" s="28" t="str">
        <f t="shared" si="9"/>
        <v/>
      </c>
      <c r="J13" s="115"/>
      <c r="K13" s="1" t="str">
        <f>設定!H8</f>
        <v>雑収入</v>
      </c>
      <c r="L13" s="12">
        <f t="shared" si="10"/>
        <v>0</v>
      </c>
      <c r="M13" s="36"/>
      <c r="N13" s="115"/>
      <c r="O13" s="1" t="str">
        <f>設定!H19</f>
        <v>交通費</v>
      </c>
      <c r="P13" s="1"/>
      <c r="Q13" s="12">
        <f t="shared" si="8"/>
        <v>0</v>
      </c>
      <c r="U13" s="20" t="s">
        <v>12</v>
      </c>
      <c r="V13" s="21" t="s">
        <v>54</v>
      </c>
      <c r="W13" s="22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x14ac:dyDescent="0.15">
      <c r="A14" s="11" t="str">
        <f>IF(B14="","",COUNTA($B$3:B14))</f>
        <v/>
      </c>
      <c r="B14" s="24"/>
      <c r="C14" s="25"/>
      <c r="D14" s="3"/>
      <c r="E14" s="3"/>
      <c r="F14" s="26"/>
      <c r="G14" s="26"/>
      <c r="H14" s="28" t="str">
        <f t="shared" si="9"/>
        <v/>
      </c>
      <c r="J14" s="115"/>
      <c r="K14" s="1"/>
      <c r="L14" s="12">
        <f t="shared" si="10"/>
        <v>0</v>
      </c>
      <c r="M14" s="36"/>
      <c r="N14" s="115"/>
      <c r="O14" s="1" t="str">
        <f>設定!H20</f>
        <v>通信費</v>
      </c>
      <c r="P14" s="1"/>
      <c r="Q14" s="12">
        <f t="shared" si="8"/>
        <v>0</v>
      </c>
      <c r="U14" s="11">
        <v>1</v>
      </c>
      <c r="V14" s="46" t="str">
        <f t="shared" ref="V14:W18" si="12">IF($U14&gt;MAX($AB$3:$AB$59),"",INDEX($B$3:$G$59,MATCH($U14,$AB$3:$AB$59,0),MATCH(V$13,$B$2:$G$2,0)))</f>
        <v/>
      </c>
      <c r="W14" s="12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x14ac:dyDescent="0.15">
      <c r="A15" s="11" t="str">
        <f>IF(B15="","",COUNTA($B$3:B15))</f>
        <v/>
      </c>
      <c r="B15" s="24"/>
      <c r="C15" s="25"/>
      <c r="D15" s="3"/>
      <c r="E15" s="3"/>
      <c r="F15" s="26"/>
      <c r="G15" s="26"/>
      <c r="H15" s="28" t="str">
        <f t="shared" si="9"/>
        <v/>
      </c>
      <c r="J15" s="115" t="s">
        <v>15</v>
      </c>
      <c r="K15" s="1" t="str">
        <f>設定!H9</f>
        <v>借入金</v>
      </c>
      <c r="L15" s="12">
        <f t="shared" si="10"/>
        <v>0</v>
      </c>
      <c r="M15" s="36"/>
      <c r="N15" s="115" t="s">
        <v>69</v>
      </c>
      <c r="O15" s="129" t="s">
        <v>66</v>
      </c>
      <c r="P15" s="1" t="str">
        <f>設定!H21</f>
        <v>本部什一献金</v>
      </c>
      <c r="Q15" s="12">
        <f t="shared" ref="Q15:Q20" si="13">SUMIF(C$3:C$59,P15,G$3:G$59)</f>
        <v>0</v>
      </c>
      <c r="U15" s="11">
        <v>2</v>
      </c>
      <c r="V15" s="46" t="str">
        <f t="shared" si="12"/>
        <v/>
      </c>
      <c r="W15" s="12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x14ac:dyDescent="0.15">
      <c r="A16" s="11" t="str">
        <f>IF(B16="","",COUNTA($B$3:B16))</f>
        <v/>
      </c>
      <c r="B16" s="24"/>
      <c r="C16" s="25"/>
      <c r="D16" s="3"/>
      <c r="E16" s="3"/>
      <c r="F16" s="26"/>
      <c r="G16" s="26"/>
      <c r="H16" s="28" t="str">
        <f t="shared" si="9"/>
        <v/>
      </c>
      <c r="J16" s="115"/>
      <c r="K16" s="1"/>
      <c r="L16" s="12">
        <f t="shared" si="10"/>
        <v>0</v>
      </c>
      <c r="M16" s="36"/>
      <c r="N16" s="115"/>
      <c r="O16" s="129"/>
      <c r="P16" s="1" t="str">
        <f>設定!H22</f>
        <v>厚生福祉献金</v>
      </c>
      <c r="Q16" s="12">
        <f t="shared" si="13"/>
        <v>0</v>
      </c>
      <c r="U16" s="11">
        <v>3</v>
      </c>
      <c r="V16" s="46" t="str">
        <f t="shared" si="12"/>
        <v/>
      </c>
      <c r="W16" s="12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4.25" thickBot="1" x14ac:dyDescent="0.2">
      <c r="A17" s="11" t="str">
        <f>IF(B17="","",COUNTA($B$3:B17))</f>
        <v/>
      </c>
      <c r="B17" s="24"/>
      <c r="C17" s="25"/>
      <c r="D17" s="3"/>
      <c r="E17" s="3"/>
      <c r="F17" s="26"/>
      <c r="G17" s="26"/>
      <c r="H17" s="28" t="str">
        <f t="shared" si="9"/>
        <v/>
      </c>
      <c r="J17" s="122" t="s">
        <v>65</v>
      </c>
      <c r="K17" s="120"/>
      <c r="L17" s="15">
        <f>SUM(L4:L16)</f>
        <v>0</v>
      </c>
      <c r="M17" s="36"/>
      <c r="N17" s="115"/>
      <c r="O17" s="129"/>
      <c r="P17" s="1" t="str">
        <f>設定!H23</f>
        <v>退職積立献金</v>
      </c>
      <c r="Q17" s="12">
        <f t="shared" si="13"/>
        <v>0</v>
      </c>
      <c r="U17" s="11">
        <v>4</v>
      </c>
      <c r="V17" s="46" t="str">
        <f t="shared" si="12"/>
        <v/>
      </c>
      <c r="W17" s="12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4.25" thickBot="1" x14ac:dyDescent="0.2">
      <c r="A18" s="11" t="str">
        <f>IF(B18="","",COUNTA($B$3:B18))</f>
        <v/>
      </c>
      <c r="B18" s="24"/>
      <c r="C18" s="25"/>
      <c r="D18" s="3"/>
      <c r="E18" s="3"/>
      <c r="F18" s="26"/>
      <c r="G18" s="26"/>
      <c r="H18" s="28" t="str">
        <f t="shared" si="9"/>
        <v/>
      </c>
      <c r="N18" s="115"/>
      <c r="O18" s="129"/>
      <c r="P18" s="1" t="str">
        <f>設定!H24</f>
        <v>海外宣教献金</v>
      </c>
      <c r="Q18" s="12">
        <f t="shared" si="13"/>
        <v>0</v>
      </c>
      <c r="U18" s="49">
        <v>5</v>
      </c>
      <c r="V18" s="50" t="str">
        <f t="shared" si="12"/>
        <v/>
      </c>
      <c r="W18" s="51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4.25" thickBot="1" x14ac:dyDescent="0.2">
      <c r="A19" s="11" t="str">
        <f>IF(B19="","",COUNTA($B$3:B19))</f>
        <v/>
      </c>
      <c r="B19" s="24"/>
      <c r="C19" s="25"/>
      <c r="D19" s="3"/>
      <c r="E19" s="3"/>
      <c r="F19" s="26"/>
      <c r="G19" s="26"/>
      <c r="H19" s="28" t="str">
        <f t="shared" si="9"/>
        <v/>
      </c>
      <c r="J19" t="s">
        <v>74</v>
      </c>
      <c r="N19" s="115"/>
      <c r="O19" s="129"/>
      <c r="P19" s="1" t="str">
        <f>設定!H25</f>
        <v>国内宣教献金</v>
      </c>
      <c r="Q19" s="12">
        <f t="shared" si="13"/>
        <v>0</v>
      </c>
      <c r="U19" s="20" t="s">
        <v>14</v>
      </c>
      <c r="V19" s="21" t="s">
        <v>54</v>
      </c>
      <c r="W19" s="22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x14ac:dyDescent="0.15">
      <c r="A20" s="11" t="str">
        <f>IF(B20="","",COUNTA($B$3:B20))</f>
        <v/>
      </c>
      <c r="B20" s="24"/>
      <c r="C20" s="25"/>
      <c r="D20" s="3"/>
      <c r="E20" s="3"/>
      <c r="F20" s="26"/>
      <c r="G20" s="26"/>
      <c r="H20" s="28" t="str">
        <f t="shared" si="9"/>
        <v/>
      </c>
      <c r="J20" s="39">
        <v>1</v>
      </c>
      <c r="K20" s="85" t="str">
        <f>V8</f>
        <v/>
      </c>
      <c r="L20" s="30" t="str">
        <f>W8</f>
        <v/>
      </c>
      <c r="M20" s="38"/>
      <c r="N20" s="115"/>
      <c r="O20" s="129"/>
      <c r="P20" s="1" t="str">
        <f>設定!H26</f>
        <v>本部その他献金</v>
      </c>
      <c r="Q20" s="12">
        <f t="shared" si="13"/>
        <v>0</v>
      </c>
      <c r="R20" s="8">
        <f>SUM(L20:L22)</f>
        <v>0</v>
      </c>
      <c r="S20" t="s">
        <v>76</v>
      </c>
      <c r="U20" s="11">
        <v>1</v>
      </c>
      <c r="V20" s="46" t="str">
        <f>IF($U20&gt;MAX($AD$3:$AD$59),"",INDEX($B$3:$G$59,MATCH($U20,$AD$3:$AD$59,0),MATCH(V$19,$B$2:$G$2,0)))</f>
        <v/>
      </c>
      <c r="W20" s="12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x14ac:dyDescent="0.15">
      <c r="A21" s="11" t="str">
        <f>IF(B21="","",COUNTA($B$3:B21))</f>
        <v/>
      </c>
      <c r="B21" s="24"/>
      <c r="C21" s="25"/>
      <c r="D21" s="3"/>
      <c r="E21" s="3"/>
      <c r="F21" s="26"/>
      <c r="G21" s="26"/>
      <c r="H21" s="28" t="str">
        <f t="shared" si="9"/>
        <v/>
      </c>
      <c r="J21" s="41">
        <v>2</v>
      </c>
      <c r="K21" s="86" t="str">
        <f t="shared" ref="K21:L22" si="14">V9</f>
        <v/>
      </c>
      <c r="L21" s="27" t="str">
        <f t="shared" si="14"/>
        <v/>
      </c>
      <c r="M21" s="38"/>
      <c r="N21" s="115"/>
      <c r="O21" s="1" t="str">
        <f>設定!H27</f>
        <v>その他協力献金</v>
      </c>
      <c r="P21" s="1"/>
      <c r="Q21" s="12">
        <f t="shared" ref="Q21:Q36" si="15">SUMIF(C$3:C$59,O21,G$3:G$59)</f>
        <v>0</v>
      </c>
      <c r="R21" s="8">
        <f>SUM(L25:L27)</f>
        <v>0</v>
      </c>
      <c r="S21" t="s">
        <v>76</v>
      </c>
      <c r="U21" s="11">
        <v>2</v>
      </c>
      <c r="V21" s="46" t="str">
        <f t="shared" ref="V21:W23" si="16">IF($U21&gt;MAX($AD$3:$AD$59),"",INDEX($B$3:$G$59,MATCH($U21,$AD$3:$AD$59,0),MATCH(V$19,$B$2:$G$2,0)))</f>
        <v/>
      </c>
      <c r="W21" s="12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4.25" thickBot="1" x14ac:dyDescent="0.2">
      <c r="A22" s="11" t="str">
        <f>IF(B22="","",COUNTA($B$3:B22))</f>
        <v/>
      </c>
      <c r="B22" s="24"/>
      <c r="C22" s="25"/>
      <c r="D22" s="3"/>
      <c r="E22" s="3"/>
      <c r="F22" s="26"/>
      <c r="G22" s="26"/>
      <c r="H22" s="28" t="str">
        <f t="shared" si="9"/>
        <v/>
      </c>
      <c r="J22" s="43">
        <v>3</v>
      </c>
      <c r="K22" s="87" t="str">
        <f t="shared" si="14"/>
        <v/>
      </c>
      <c r="L22" s="31" t="str">
        <f t="shared" si="14"/>
        <v/>
      </c>
      <c r="M22" s="38"/>
      <c r="N22" s="115" t="s">
        <v>70</v>
      </c>
      <c r="O22" s="1" t="str">
        <f>設定!H28</f>
        <v>修繕管理費</v>
      </c>
      <c r="P22" s="1"/>
      <c r="Q22" s="12">
        <f t="shared" si="15"/>
        <v>0</v>
      </c>
      <c r="U22" s="11">
        <v>3</v>
      </c>
      <c r="V22" s="46" t="str">
        <f t="shared" si="16"/>
        <v/>
      </c>
      <c r="W22" s="12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4.25" thickBot="1" x14ac:dyDescent="0.2">
      <c r="A23" s="11" t="str">
        <f>IF(B23="","",COUNTA($B$3:B23))</f>
        <v/>
      </c>
      <c r="B23" s="24"/>
      <c r="C23" s="25"/>
      <c r="D23" s="3"/>
      <c r="E23" s="3"/>
      <c r="F23" s="26"/>
      <c r="G23" s="26"/>
      <c r="H23" s="28" t="str">
        <f t="shared" si="9"/>
        <v/>
      </c>
      <c r="N23" s="115"/>
      <c r="O23" s="1" t="str">
        <f>設定!H29</f>
        <v>租税保険料</v>
      </c>
      <c r="P23" s="1"/>
      <c r="Q23" s="12">
        <f t="shared" si="15"/>
        <v>0</v>
      </c>
      <c r="U23" s="49">
        <v>4</v>
      </c>
      <c r="V23" s="50" t="str">
        <f t="shared" si="16"/>
        <v/>
      </c>
      <c r="W23" s="51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4.25" thickBot="1" x14ac:dyDescent="0.2">
      <c r="A24" s="11" t="str">
        <f>IF(B24="","",COUNTA($B$3:B24))</f>
        <v/>
      </c>
      <c r="B24" s="24"/>
      <c r="C24" s="25"/>
      <c r="D24" s="3"/>
      <c r="E24" s="3"/>
      <c r="F24" s="26"/>
      <c r="G24" s="26"/>
      <c r="H24" s="28" t="str">
        <f t="shared" si="9"/>
        <v/>
      </c>
      <c r="J24" t="s">
        <v>75</v>
      </c>
      <c r="N24" s="115"/>
      <c r="O24" s="1" t="str">
        <f>設定!H30</f>
        <v>借地借家料</v>
      </c>
      <c r="P24" s="1"/>
      <c r="Q24" s="12">
        <f t="shared" si="15"/>
        <v>0</v>
      </c>
      <c r="U24" s="52" t="s">
        <v>17</v>
      </c>
      <c r="V24" s="53" t="s">
        <v>54</v>
      </c>
      <c r="W24" s="54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x14ac:dyDescent="0.15">
      <c r="A25" s="11" t="str">
        <f>IF(B25="","",COUNTA($B$3:B25))</f>
        <v/>
      </c>
      <c r="B25" s="24"/>
      <c r="C25" s="25"/>
      <c r="D25" s="3"/>
      <c r="E25" s="3"/>
      <c r="F25" s="26"/>
      <c r="G25" s="26"/>
      <c r="H25" s="28" t="str">
        <f t="shared" si="9"/>
        <v/>
      </c>
      <c r="J25" s="39">
        <v>1</v>
      </c>
      <c r="K25" s="40" t="str">
        <f>V14</f>
        <v/>
      </c>
      <c r="L25" s="30" t="str">
        <f>W14</f>
        <v/>
      </c>
      <c r="M25" s="38"/>
      <c r="N25" s="115"/>
      <c r="O25" s="1" t="str">
        <f>設定!H31</f>
        <v>事務費</v>
      </c>
      <c r="P25" s="1"/>
      <c r="Q25" s="12">
        <f t="shared" si="15"/>
        <v>0</v>
      </c>
      <c r="U25" s="11">
        <v>1</v>
      </c>
      <c r="V25" s="46" t="str">
        <f>IF($U25&gt;MAX($AF$3:$AF$59),"",INDEX($B$3:$G$59,MATCH($U25,$AF$3:$AF$59,0),MATCH(V$24,$B$2:$G$2,0)))</f>
        <v/>
      </c>
      <c r="W25" s="12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x14ac:dyDescent="0.15">
      <c r="A26" s="11" t="str">
        <f>IF(B26="","",COUNTA($B$3:B26))</f>
        <v/>
      </c>
      <c r="B26" s="24"/>
      <c r="C26" s="25"/>
      <c r="D26" s="3"/>
      <c r="E26" s="3"/>
      <c r="F26" s="26"/>
      <c r="G26" s="26"/>
      <c r="H26" s="28" t="str">
        <f t="shared" si="9"/>
        <v/>
      </c>
      <c r="J26" s="41">
        <v>2</v>
      </c>
      <c r="K26" s="42" t="str">
        <f t="shared" ref="K26:L27" si="17">V15</f>
        <v/>
      </c>
      <c r="L26" s="27" t="str">
        <f t="shared" si="17"/>
        <v/>
      </c>
      <c r="M26" s="38"/>
      <c r="N26" s="115"/>
      <c r="O26" s="1" t="str">
        <f>設定!H32</f>
        <v>光熱水費</v>
      </c>
      <c r="P26" s="1"/>
      <c r="Q26" s="12">
        <f t="shared" si="15"/>
        <v>0</v>
      </c>
      <c r="U26" s="11">
        <v>2</v>
      </c>
      <c r="V26" s="46" t="str">
        <f t="shared" ref="V26:W28" si="18">IF($U26&gt;MAX($AF$3:$AF$59),"",INDEX($B$3:$G$59,MATCH($U26,$AF$3:$AF$59,0),MATCH(V$24,$B$2:$G$2,0)))</f>
        <v/>
      </c>
      <c r="W26" s="12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4.25" thickBot="1" x14ac:dyDescent="0.2">
      <c r="A27" s="11" t="str">
        <f>IF(B27="","",COUNTA($B$3:B27))</f>
        <v/>
      </c>
      <c r="B27" s="24"/>
      <c r="C27" s="25"/>
      <c r="D27" s="3"/>
      <c r="E27" s="3"/>
      <c r="F27" s="26"/>
      <c r="G27" s="26"/>
      <c r="H27" s="28" t="str">
        <f t="shared" si="9"/>
        <v/>
      </c>
      <c r="J27" s="43">
        <v>3</v>
      </c>
      <c r="K27" s="44" t="str">
        <f t="shared" si="17"/>
        <v/>
      </c>
      <c r="L27" s="31" t="str">
        <f t="shared" si="17"/>
        <v/>
      </c>
      <c r="M27" s="38"/>
      <c r="N27" s="115"/>
      <c r="O27" s="1" t="str">
        <f>設定!H33</f>
        <v>備品費</v>
      </c>
      <c r="P27" s="1"/>
      <c r="Q27" s="12">
        <f t="shared" si="15"/>
        <v>0</v>
      </c>
      <c r="U27" s="11">
        <v>3</v>
      </c>
      <c r="V27" s="46" t="str">
        <f t="shared" si="18"/>
        <v/>
      </c>
      <c r="W27" s="12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4.25" thickBot="1" x14ac:dyDescent="0.2">
      <c r="A28" s="11" t="str">
        <f>IF(B28="","",COUNTA($B$3:B28))</f>
        <v/>
      </c>
      <c r="B28" s="24"/>
      <c r="C28" s="25"/>
      <c r="D28" s="3"/>
      <c r="E28" s="3"/>
      <c r="F28" s="26"/>
      <c r="G28" s="26"/>
      <c r="H28" s="28" t="str">
        <f t="shared" si="9"/>
        <v/>
      </c>
      <c r="N28" s="115"/>
      <c r="O28" s="1" t="str">
        <f>設定!H34</f>
        <v>慶弔費</v>
      </c>
      <c r="P28" s="1"/>
      <c r="Q28" s="12">
        <f t="shared" si="15"/>
        <v>0</v>
      </c>
      <c r="U28" s="49">
        <v>4</v>
      </c>
      <c r="V28" s="50" t="str">
        <f t="shared" si="18"/>
        <v/>
      </c>
      <c r="W28" s="51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4.25" thickBot="1" x14ac:dyDescent="0.2">
      <c r="A29" s="11" t="str">
        <f>IF(B29="","",COUNTA($B$3:B29))</f>
        <v/>
      </c>
      <c r="B29" s="24"/>
      <c r="C29" s="25"/>
      <c r="D29" s="3"/>
      <c r="E29" s="3"/>
      <c r="F29" s="26"/>
      <c r="G29" s="26"/>
      <c r="H29" s="28" t="str">
        <f t="shared" si="9"/>
        <v/>
      </c>
      <c r="J29" t="s">
        <v>67</v>
      </c>
      <c r="N29" s="115"/>
      <c r="O29" s="1" t="str">
        <f>設定!H35</f>
        <v>接待費</v>
      </c>
      <c r="P29" s="1"/>
      <c r="Q29" s="12">
        <f t="shared" si="15"/>
        <v>0</v>
      </c>
      <c r="U29" s="52" t="s">
        <v>33</v>
      </c>
      <c r="V29" s="53" t="s">
        <v>54</v>
      </c>
      <c r="W29" s="54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x14ac:dyDescent="0.15">
      <c r="A30" s="11" t="str">
        <f>IF(B30="","",COUNTA($B$3:B30))</f>
        <v/>
      </c>
      <c r="B30" s="24"/>
      <c r="C30" s="25"/>
      <c r="D30" s="3"/>
      <c r="E30" s="3"/>
      <c r="F30" s="26"/>
      <c r="G30" s="26"/>
      <c r="H30" s="28" t="str">
        <f t="shared" si="9"/>
        <v/>
      </c>
      <c r="J30" s="39">
        <v>1</v>
      </c>
      <c r="K30" s="40"/>
      <c r="L30" s="30"/>
      <c r="M30" s="38"/>
      <c r="N30" s="115"/>
      <c r="O30" s="1" t="str">
        <f>設定!H36</f>
        <v>諸費</v>
      </c>
      <c r="P30" s="1"/>
      <c r="Q30" s="12">
        <f t="shared" si="15"/>
        <v>0</v>
      </c>
      <c r="U30" s="11">
        <v>1</v>
      </c>
      <c r="V30" s="46" t="str">
        <f>IF($U30&gt;MAX($AH$3:$AH$59),"",INDEX($B$3:$G$59,MATCH($U30,$AH$3:$AH$59,0),MATCH(V$29,$B$2:$G$2,0)))</f>
        <v/>
      </c>
      <c r="W30" s="12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x14ac:dyDescent="0.15">
      <c r="A31" s="11" t="str">
        <f>IF(B31="","",COUNTA($B$3:B31))</f>
        <v/>
      </c>
      <c r="B31" s="24"/>
      <c r="C31" s="25"/>
      <c r="D31" s="3"/>
      <c r="E31" s="3"/>
      <c r="F31" s="26"/>
      <c r="G31" s="26"/>
      <c r="H31" s="28" t="str">
        <f t="shared" si="9"/>
        <v/>
      </c>
      <c r="J31" s="41">
        <v>2</v>
      </c>
      <c r="K31" s="42"/>
      <c r="L31" s="27"/>
      <c r="M31" s="38"/>
      <c r="N31" s="115" t="s">
        <v>44</v>
      </c>
      <c r="O31" s="1" t="str">
        <f>設定!H37</f>
        <v>施設・整備費</v>
      </c>
      <c r="P31" s="1"/>
      <c r="Q31" s="12">
        <f t="shared" si="15"/>
        <v>0</v>
      </c>
      <c r="U31" s="11">
        <v>2</v>
      </c>
      <c r="V31" s="46" t="str">
        <f t="shared" ref="V31:W33" si="19">IF($U31&gt;MAX($AH$3:$AH$59),"",INDEX($B$3:$G$59,MATCH($U31,$AH$3:$AH$59,0),MATCH(V$29,$B$2:$G$2,0)))</f>
        <v/>
      </c>
      <c r="W31" s="12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4.25" thickBot="1" x14ac:dyDescent="0.2">
      <c r="A32" s="11" t="str">
        <f>IF(B32="","",COUNTA($B$3:B32))</f>
        <v/>
      </c>
      <c r="B32" s="24"/>
      <c r="C32" s="25"/>
      <c r="D32" s="3"/>
      <c r="E32" s="3"/>
      <c r="F32" s="26"/>
      <c r="G32" s="26"/>
      <c r="H32" s="28" t="str">
        <f t="shared" si="9"/>
        <v/>
      </c>
      <c r="J32" s="43">
        <v>3</v>
      </c>
      <c r="K32" s="44"/>
      <c r="L32" s="31"/>
      <c r="M32" s="38"/>
      <c r="N32" s="115"/>
      <c r="O32" s="1" t="str">
        <f>設定!H38</f>
        <v>会堂建築費</v>
      </c>
      <c r="P32" s="1"/>
      <c r="Q32" s="12">
        <f t="shared" si="15"/>
        <v>0</v>
      </c>
      <c r="U32" s="11">
        <v>3</v>
      </c>
      <c r="V32" s="46" t="str">
        <f t="shared" si="19"/>
        <v/>
      </c>
      <c r="W32" s="12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4.25" thickBot="1" x14ac:dyDescent="0.2">
      <c r="A33" s="11" t="str">
        <f>IF(B33="","",COUNTA($B$3:B33))</f>
        <v/>
      </c>
      <c r="B33" s="24"/>
      <c r="C33" s="25"/>
      <c r="D33" s="3"/>
      <c r="E33" s="3"/>
      <c r="F33" s="26"/>
      <c r="G33" s="26"/>
      <c r="H33" s="28" t="str">
        <f t="shared" si="9"/>
        <v/>
      </c>
      <c r="N33" s="115" t="s">
        <v>71</v>
      </c>
      <c r="O33" s="1" t="str">
        <f>設定!H39</f>
        <v>会堂返済費</v>
      </c>
      <c r="P33" s="1"/>
      <c r="Q33" s="12">
        <f t="shared" si="15"/>
        <v>0</v>
      </c>
      <c r="U33" s="13">
        <v>4</v>
      </c>
      <c r="V33" s="48" t="str">
        <f t="shared" si="19"/>
        <v/>
      </c>
      <c r="W33" s="15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4.25" thickBot="1" x14ac:dyDescent="0.2">
      <c r="A34" s="11" t="str">
        <f>IF(B34="","",COUNTA($B$3:B34))</f>
        <v/>
      </c>
      <c r="B34" s="24"/>
      <c r="C34" s="25"/>
      <c r="D34" s="3"/>
      <c r="E34" s="3"/>
      <c r="F34" s="26"/>
      <c r="G34" s="26"/>
      <c r="H34" s="28" t="str">
        <f t="shared" si="9"/>
        <v/>
      </c>
      <c r="N34" s="115"/>
      <c r="O34" s="1" t="str">
        <f>設定!H40</f>
        <v>その他返済金</v>
      </c>
      <c r="P34" s="1"/>
      <c r="Q34" s="12">
        <f t="shared" si="15"/>
        <v>0</v>
      </c>
      <c r="U34" s="55" t="s">
        <v>32</v>
      </c>
      <c r="V34" s="56" t="s">
        <v>54</v>
      </c>
      <c r="W34" s="57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x14ac:dyDescent="0.15">
      <c r="A35" s="11" t="str">
        <f>IF(B35="","",COUNTA($B$3:B35))</f>
        <v/>
      </c>
      <c r="B35" s="24"/>
      <c r="C35" s="25"/>
      <c r="D35" s="3"/>
      <c r="E35" s="3"/>
      <c r="F35" s="26"/>
      <c r="G35" s="26"/>
      <c r="H35" s="28" t="str">
        <f t="shared" si="9"/>
        <v/>
      </c>
      <c r="J35" s="76" t="s">
        <v>130</v>
      </c>
      <c r="K35" s="98"/>
      <c r="L35" s="58">
        <f>F3</f>
        <v>0</v>
      </c>
      <c r="N35" s="115" t="s">
        <v>72</v>
      </c>
      <c r="O35" s="1" t="str">
        <f>設定!H41</f>
        <v>会堂積立金</v>
      </c>
      <c r="P35" s="1"/>
      <c r="Q35" s="12">
        <f t="shared" si="15"/>
        <v>0</v>
      </c>
      <c r="U35" s="11">
        <v>1</v>
      </c>
      <c r="V35" s="46" t="str">
        <f>IF($U35&gt;MAX($AJ$3:$AJ$59),"",INDEX($B$3:$G$59,MATCH($U35,$AJ$3:$AJ$59,0),MATCH(V$34,$B$2:$G$2,0)))</f>
        <v/>
      </c>
      <c r="W35" s="12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x14ac:dyDescent="0.15">
      <c r="A36" s="11" t="str">
        <f>IF(B36="","",COUNTA($B$3:B36))</f>
        <v/>
      </c>
      <c r="B36" s="24"/>
      <c r="C36" s="25"/>
      <c r="D36" s="3"/>
      <c r="E36" s="3"/>
      <c r="F36" s="26"/>
      <c r="G36" s="26"/>
      <c r="H36" s="28" t="str">
        <f t="shared" si="9"/>
        <v/>
      </c>
      <c r="J36" s="80" t="s">
        <v>131</v>
      </c>
      <c r="K36" s="63"/>
      <c r="L36" s="12">
        <f>SUM(L17-Q37)</f>
        <v>0</v>
      </c>
      <c r="N36" s="115"/>
      <c r="O36" s="1" t="str">
        <f>設定!H42</f>
        <v>その他積立金</v>
      </c>
      <c r="P36" s="1"/>
      <c r="Q36" s="12">
        <f t="shared" si="15"/>
        <v>0</v>
      </c>
      <c r="U36" s="11">
        <v>2</v>
      </c>
      <c r="V36" s="46" t="str">
        <f t="shared" ref="V36:W38" si="20">IF($U36&gt;MAX($AJ$3:$AJ$59),"",INDEX($B$3:$G$59,MATCH($U36,$AJ$3:$AJ$59,0),MATCH(V$34,$B$2:$G$2,0)))</f>
        <v/>
      </c>
      <c r="W36" s="12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4.25" thickBot="1" x14ac:dyDescent="0.2">
      <c r="A37" s="11" t="str">
        <f>IF(B37="","",COUNTA($B$3:B37))</f>
        <v/>
      </c>
      <c r="B37" s="24"/>
      <c r="C37" s="25"/>
      <c r="D37" s="3"/>
      <c r="E37" s="3"/>
      <c r="F37" s="26"/>
      <c r="G37" s="26"/>
      <c r="H37" s="28" t="str">
        <f t="shared" si="9"/>
        <v/>
      </c>
      <c r="J37" s="82" t="s">
        <v>132</v>
      </c>
      <c r="K37" s="99"/>
      <c r="L37" s="15">
        <f>SUM(L35:L36)</f>
        <v>0</v>
      </c>
      <c r="N37" s="122" t="s">
        <v>73</v>
      </c>
      <c r="O37" s="120"/>
      <c r="P37" s="120"/>
      <c r="Q37" s="15">
        <f>SUM(Q4:Q36)</f>
        <v>0</v>
      </c>
      <c r="U37" s="11">
        <v>3</v>
      </c>
      <c r="V37" s="46" t="str">
        <f t="shared" si="20"/>
        <v/>
      </c>
      <c r="W37" s="12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4.25" thickBot="1" x14ac:dyDescent="0.2">
      <c r="A38" s="11" t="str">
        <f>IF(B38="","",COUNTA($B$3:B38))</f>
        <v/>
      </c>
      <c r="B38" s="24"/>
      <c r="C38" s="25"/>
      <c r="D38" s="3"/>
      <c r="E38" s="3"/>
      <c r="F38" s="26"/>
      <c r="G38" s="26"/>
      <c r="H38" s="28" t="str">
        <f t="shared" si="9"/>
        <v/>
      </c>
      <c r="U38" s="13">
        <v>4</v>
      </c>
      <c r="V38" s="48" t="str">
        <f t="shared" si="20"/>
        <v/>
      </c>
      <c r="W38" s="15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x14ac:dyDescent="0.15">
      <c r="A39" s="11" t="str">
        <f>IF(B39="","",COUNTA($B$3:B39))</f>
        <v/>
      </c>
      <c r="B39" s="24"/>
      <c r="C39" s="25"/>
      <c r="D39" s="3"/>
      <c r="E39" s="3"/>
      <c r="F39" s="26"/>
      <c r="G39" s="26"/>
      <c r="H39" s="28" t="str">
        <f t="shared" si="9"/>
        <v/>
      </c>
      <c r="U39" s="55" t="s">
        <v>46</v>
      </c>
      <c r="V39" s="56" t="s">
        <v>54</v>
      </c>
      <c r="W39" s="57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4.25" thickBot="1" x14ac:dyDescent="0.2">
      <c r="A40" s="11" t="str">
        <f>IF(B40="","",COUNTA($B$3:B40))</f>
        <v/>
      </c>
      <c r="B40" s="24"/>
      <c r="C40" s="25"/>
      <c r="D40" s="3"/>
      <c r="E40" s="3"/>
      <c r="F40" s="26"/>
      <c r="G40" s="26"/>
      <c r="H40" s="28" t="str">
        <f t="shared" si="9"/>
        <v/>
      </c>
      <c r="J40" t="s">
        <v>97</v>
      </c>
      <c r="L40" s="6">
        <f>L1</f>
        <v>2016</v>
      </c>
      <c r="M40" s="6"/>
      <c r="N40" s="4">
        <f>N1</f>
        <v>4</v>
      </c>
      <c r="O40" s="114">
        <f>O1</f>
        <v>0</v>
      </c>
      <c r="P40" s="114"/>
      <c r="Q40" s="5">
        <f>Q1</f>
        <v>0</v>
      </c>
      <c r="U40" s="11">
        <v>1</v>
      </c>
      <c r="V40" s="46" t="str">
        <f>IF($U40&gt;MAX($AL$3:$AL$59),"",INDEX($B$3:$G$59,MATCH($U40,$AL$3:$AL$59,0),MATCH(V$39,$B$2:$G$2,0)))</f>
        <v/>
      </c>
      <c r="W40" s="12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x14ac:dyDescent="0.15">
      <c r="A41" s="11" t="str">
        <f>IF(B41="","",COUNTA($B$3:B41))</f>
        <v/>
      </c>
      <c r="B41" s="24"/>
      <c r="C41" s="25"/>
      <c r="D41" s="3"/>
      <c r="E41" s="3"/>
      <c r="F41" s="26"/>
      <c r="G41" s="26"/>
      <c r="H41" s="28" t="str">
        <f t="shared" si="9"/>
        <v/>
      </c>
      <c r="J41" s="9" t="str">
        <f>P15</f>
        <v>本部什一献金</v>
      </c>
      <c r="K41" s="10"/>
      <c r="L41" s="71">
        <f>SUMIF(E$3:E$59,J41,G$3:G$59)</f>
        <v>0</v>
      </c>
      <c r="M41" s="74"/>
      <c r="N41" s="116" t="s">
        <v>90</v>
      </c>
      <c r="O41" s="10" t="s">
        <v>83</v>
      </c>
      <c r="P41" s="10"/>
      <c r="Q41" s="58">
        <f>SUMIF(E$3:E$59,N$41&amp;"・"&amp;O41,G$3:G$59)</f>
        <v>0</v>
      </c>
      <c r="U41" s="11">
        <v>2</v>
      </c>
      <c r="V41" s="46" t="str">
        <f t="shared" ref="V41:W42" si="21">IF($U41&gt;MAX($AL$3:$AL$59),"",INDEX($B$3:$G$59,MATCH($U41,$AL$3:$AL$59,0),MATCH(V$39,$B$2:$G$2,0)))</f>
        <v/>
      </c>
      <c r="W41" s="12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4.25" thickBot="1" x14ac:dyDescent="0.2">
      <c r="A42" s="11" t="str">
        <f>IF(B42="","",COUNTA($B$3:B42))</f>
        <v/>
      </c>
      <c r="B42" s="24"/>
      <c r="C42" s="25"/>
      <c r="D42" s="3"/>
      <c r="E42" s="3"/>
      <c r="F42" s="26"/>
      <c r="G42" s="26"/>
      <c r="H42" s="28" t="str">
        <f t="shared" si="9"/>
        <v/>
      </c>
      <c r="J42" s="11" t="str">
        <f>P16</f>
        <v>厚生福祉献金</v>
      </c>
      <c r="K42" s="1"/>
      <c r="L42" s="72">
        <f>SUMIF(E$3:E$59,J42,G$3:G$59)</f>
        <v>0</v>
      </c>
      <c r="M42" s="64"/>
      <c r="N42" s="117"/>
      <c r="O42" s="1" t="s">
        <v>91</v>
      </c>
      <c r="P42" s="1"/>
      <c r="Q42" s="12">
        <f t="shared" ref="Q42:Q44" si="22">SUMIF(E$3:E$59,N$41&amp;"・"&amp;O42,G$3:G$59)</f>
        <v>0</v>
      </c>
      <c r="U42" s="13">
        <v>3</v>
      </c>
      <c r="V42" s="48" t="str">
        <f t="shared" si="21"/>
        <v/>
      </c>
      <c r="W42" s="15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x14ac:dyDescent="0.15">
      <c r="A43" s="11" t="str">
        <f>IF(B43="","",COUNTA($B$3:B43))</f>
        <v/>
      </c>
      <c r="B43" s="24"/>
      <c r="C43" s="25"/>
      <c r="D43" s="3"/>
      <c r="E43" s="3"/>
      <c r="F43" s="26"/>
      <c r="G43" s="26"/>
      <c r="H43" s="28" t="str">
        <f t="shared" si="9"/>
        <v/>
      </c>
      <c r="J43" s="11" t="str">
        <f>P17</f>
        <v>退職積立献金</v>
      </c>
      <c r="K43" s="1"/>
      <c r="L43" s="72">
        <f t="shared" ref="L43:L52" si="23">SUMIF(E$3:E$59,J43,G$3:G$59)</f>
        <v>0</v>
      </c>
      <c r="M43" s="64"/>
      <c r="N43" s="117"/>
      <c r="O43" s="60" t="s">
        <v>92</v>
      </c>
      <c r="P43" s="60"/>
      <c r="Q43" s="12">
        <f t="shared" si="22"/>
        <v>0</v>
      </c>
      <c r="U43" s="55" t="s">
        <v>48</v>
      </c>
      <c r="V43" s="56"/>
      <c r="W43" s="57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x14ac:dyDescent="0.15">
      <c r="A44" s="11" t="str">
        <f>IF(B44="","",COUNTA($B$3:B44))</f>
        <v/>
      </c>
      <c r="B44" s="24"/>
      <c r="C44" s="25"/>
      <c r="D44" s="3"/>
      <c r="E44" s="3"/>
      <c r="F44" s="26"/>
      <c r="G44" s="26"/>
      <c r="H44" s="28" t="str">
        <f t="shared" si="9"/>
        <v/>
      </c>
      <c r="J44" s="115" t="s">
        <v>80</v>
      </c>
      <c r="K44" s="1" t="s">
        <v>83</v>
      </c>
      <c r="L44" s="72">
        <f>SUMIF(E$3:E$59,J$44&amp;"・"&amp;K44,G$3:G$59)</f>
        <v>0</v>
      </c>
      <c r="M44" s="64"/>
      <c r="N44" s="118"/>
      <c r="O44" s="62"/>
      <c r="P44" s="63"/>
      <c r="Q44" s="59">
        <f t="shared" si="22"/>
        <v>0</v>
      </c>
      <c r="U44" s="11">
        <v>1</v>
      </c>
      <c r="V44" s="46" t="str">
        <f>IF($U44&gt;MAX($AN$3:$AN$59),"",INDEX($B$3:$G$59,MATCH($U44,$AN$3:$AN$59,0),MATCH(V$43,$B$2:$G$2,0)))</f>
        <v/>
      </c>
      <c r="W44" s="12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x14ac:dyDescent="0.15">
      <c r="A45" s="11" t="str">
        <f>IF(B45="","",COUNTA($B$3:B45))</f>
        <v/>
      </c>
      <c r="B45" s="24"/>
      <c r="C45" s="25"/>
      <c r="D45" s="3"/>
      <c r="E45" s="3"/>
      <c r="F45" s="26"/>
      <c r="G45" s="26"/>
      <c r="H45" s="28" t="str">
        <f t="shared" si="9"/>
        <v/>
      </c>
      <c r="J45" s="115"/>
      <c r="K45" s="1" t="s">
        <v>82</v>
      </c>
      <c r="L45" s="72">
        <f t="shared" ref="L45:L49" si="24">SUMIF(E$3:E$59,J$44&amp;"・"&amp;K45,G$3:G$59)</f>
        <v>0</v>
      </c>
      <c r="M45" s="64"/>
      <c r="N45" s="63" t="s">
        <v>93</v>
      </c>
      <c r="O45" s="64"/>
      <c r="P45" s="64"/>
      <c r="Q45" s="12">
        <f t="shared" ref="Q45:Q51" si="25">SUMIF(E$3:E$59,N45,G$3:G$59)</f>
        <v>0</v>
      </c>
      <c r="U45" s="11">
        <v>2</v>
      </c>
      <c r="V45" s="46" t="str">
        <f t="shared" ref="V45:W46" si="26">IF($U45&gt;MAX($AN$3:$AN$59),"",INDEX($B$3:$G$59,MATCH($U45,$AN$3:$AN$59,0),MATCH(V$43,$B$2:$G$2,0)))</f>
        <v/>
      </c>
      <c r="W45" s="12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4.25" thickBot="1" x14ac:dyDescent="0.2">
      <c r="A46" s="11" t="str">
        <f>IF(B46="","",COUNTA($B$3:B46))</f>
        <v/>
      </c>
      <c r="B46" s="24"/>
      <c r="C46" s="25"/>
      <c r="D46" s="3"/>
      <c r="E46" s="3"/>
      <c r="F46" s="26"/>
      <c r="G46" s="26"/>
      <c r="H46" s="28" t="str">
        <f t="shared" si="9"/>
        <v/>
      </c>
      <c r="J46" s="115"/>
      <c r="K46" s="1" t="s">
        <v>84</v>
      </c>
      <c r="L46" s="72">
        <f t="shared" si="24"/>
        <v>0</v>
      </c>
      <c r="M46" s="64"/>
      <c r="N46" s="70" t="s">
        <v>94</v>
      </c>
      <c r="O46" s="65"/>
      <c r="P46" s="66"/>
      <c r="Q46" s="59">
        <f t="shared" si="25"/>
        <v>0</v>
      </c>
      <c r="U46" s="13">
        <v>3</v>
      </c>
      <c r="V46" s="48" t="str">
        <f t="shared" si="26"/>
        <v/>
      </c>
      <c r="W46" s="15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x14ac:dyDescent="0.15">
      <c r="A47" s="11" t="str">
        <f>IF(B47="","",COUNTA($B$3:B47))</f>
        <v/>
      </c>
      <c r="B47" s="24"/>
      <c r="C47" s="25"/>
      <c r="D47" s="3"/>
      <c r="E47" s="3"/>
      <c r="F47" s="26"/>
      <c r="G47" s="26"/>
      <c r="H47" s="28" t="str">
        <f t="shared" si="9"/>
        <v/>
      </c>
      <c r="J47" s="115"/>
      <c r="K47" s="1" t="s">
        <v>81</v>
      </c>
      <c r="L47" s="72">
        <f t="shared" si="24"/>
        <v>0</v>
      </c>
      <c r="M47" s="64"/>
      <c r="N47" s="67" t="s">
        <v>95</v>
      </c>
      <c r="O47" s="65"/>
      <c r="P47" s="66"/>
      <c r="Q47" s="59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x14ac:dyDescent="0.15">
      <c r="A48" s="11" t="str">
        <f>IF(B48="","",COUNTA($B$3:B48))</f>
        <v/>
      </c>
      <c r="B48" s="24"/>
      <c r="C48" s="25"/>
      <c r="D48" s="3"/>
      <c r="E48" s="3"/>
      <c r="F48" s="26"/>
      <c r="G48" s="26"/>
      <c r="H48" s="28" t="str">
        <f t="shared" si="9"/>
        <v/>
      </c>
      <c r="J48" s="115"/>
      <c r="K48" s="1" t="s">
        <v>85</v>
      </c>
      <c r="L48" s="72">
        <f t="shared" si="24"/>
        <v>0</v>
      </c>
      <c r="M48" s="64"/>
      <c r="N48" s="67"/>
      <c r="O48" s="67"/>
      <c r="P48" s="66"/>
      <c r="Q48" s="59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x14ac:dyDescent="0.15">
      <c r="A49" s="11" t="str">
        <f>IF(B49="","",COUNTA($B$3:B49))</f>
        <v/>
      </c>
      <c r="B49" s="24"/>
      <c r="C49" s="25"/>
      <c r="D49" s="3"/>
      <c r="E49" s="3"/>
      <c r="F49" s="26"/>
      <c r="G49" s="26"/>
      <c r="H49" s="28" t="str">
        <f t="shared" si="9"/>
        <v/>
      </c>
      <c r="J49" s="115"/>
      <c r="K49" s="1" t="s">
        <v>86</v>
      </c>
      <c r="L49" s="72">
        <f t="shared" si="24"/>
        <v>0</v>
      </c>
      <c r="M49" s="64"/>
      <c r="N49" s="70"/>
      <c r="O49" s="70"/>
      <c r="P49" s="63"/>
      <c r="Q49" s="59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x14ac:dyDescent="0.15">
      <c r="A50" s="11" t="str">
        <f>IF(B50="","",COUNTA($B$3:B50))</f>
        <v/>
      </c>
      <c r="B50" s="24"/>
      <c r="C50" s="25"/>
      <c r="D50" s="3"/>
      <c r="E50" s="3"/>
      <c r="F50" s="26"/>
      <c r="G50" s="26"/>
      <c r="H50" s="28" t="str">
        <f t="shared" si="9"/>
        <v/>
      </c>
      <c r="J50" s="11" t="s">
        <v>87</v>
      </c>
      <c r="K50" s="1"/>
      <c r="L50" s="72">
        <f t="shared" si="23"/>
        <v>0</v>
      </c>
      <c r="M50" s="64"/>
      <c r="N50" s="68"/>
      <c r="O50" s="68"/>
      <c r="P50" s="69"/>
      <c r="Q50" s="59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x14ac:dyDescent="0.15">
      <c r="A51" s="11" t="str">
        <f>IF(B51="","",COUNTA($B$3:B51))</f>
        <v/>
      </c>
      <c r="B51" s="24"/>
      <c r="C51" s="25"/>
      <c r="D51" s="3"/>
      <c r="E51" s="3"/>
      <c r="F51" s="26"/>
      <c r="G51" s="26"/>
      <c r="H51" s="28" t="str">
        <f t="shared" si="9"/>
        <v/>
      </c>
      <c r="J51" s="11" t="s">
        <v>88</v>
      </c>
      <c r="K51" s="1"/>
      <c r="L51" s="72">
        <f t="shared" si="23"/>
        <v>0</v>
      </c>
      <c r="M51" s="64"/>
      <c r="N51" s="69" t="s">
        <v>96</v>
      </c>
      <c r="O51" s="61"/>
      <c r="P51" s="61"/>
      <c r="Q51" s="12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4.25" thickBot="1" x14ac:dyDescent="0.2">
      <c r="A52" s="11" t="str">
        <f>IF(B52="","",COUNTA($B$3:B52))</f>
        <v/>
      </c>
      <c r="B52" s="24"/>
      <c r="C52" s="25"/>
      <c r="D52" s="3"/>
      <c r="E52" s="3"/>
      <c r="F52" s="26"/>
      <c r="G52" s="26"/>
      <c r="H52" s="28" t="str">
        <f t="shared" si="9"/>
        <v/>
      </c>
      <c r="J52" s="13" t="s">
        <v>89</v>
      </c>
      <c r="K52" s="14"/>
      <c r="L52" s="73">
        <f t="shared" si="23"/>
        <v>0</v>
      </c>
      <c r="M52" s="75"/>
      <c r="N52" s="119" t="s">
        <v>60</v>
      </c>
      <c r="O52" s="120"/>
      <c r="P52" s="120"/>
      <c r="Q52" s="29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x14ac:dyDescent="0.15">
      <c r="A53" s="11" t="str">
        <f>IF(B53="","",COUNTA($B$3:B53))</f>
        <v/>
      </c>
      <c r="B53" s="24"/>
      <c r="C53" s="25"/>
      <c r="D53" s="3"/>
      <c r="E53" s="3"/>
      <c r="F53" s="26"/>
      <c r="G53" s="26"/>
      <c r="H53" s="28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4.25" thickBot="1" x14ac:dyDescent="0.2">
      <c r="A54" s="11" t="str">
        <f>IF(B54="","",COUNTA($B$3:B54))</f>
        <v/>
      </c>
      <c r="B54" s="24"/>
      <c r="C54" s="25"/>
      <c r="D54" s="3"/>
      <c r="E54" s="3"/>
      <c r="F54" s="26"/>
      <c r="G54" s="26"/>
      <c r="H54" s="28" t="str">
        <f t="shared" si="9"/>
        <v/>
      </c>
      <c r="J54" t="s">
        <v>98</v>
      </c>
      <c r="L54" s="6">
        <f>L40</f>
        <v>2016</v>
      </c>
      <c r="M54" s="6"/>
      <c r="N54" s="4">
        <f>N40</f>
        <v>4</v>
      </c>
      <c r="O54" s="114">
        <f>O40</f>
        <v>0</v>
      </c>
      <c r="P54" s="114"/>
      <c r="Q54" s="5">
        <f>Q40</f>
        <v>0</v>
      </c>
      <c r="Y54" t="str">
        <f t="shared" si="0"/>
        <v/>
      </c>
      <c r="Z54" t="str">
        <f>IF(Y54="◎",COUNTIF(Y$3:Y54,"◎"),"")</f>
        <v/>
      </c>
      <c r="AA54" t="str">
        <f t="shared" si="1"/>
        <v/>
      </c>
      <c r="AB54" t="str">
        <f>IF(AA54="◎",COUNTIF(AA$3:AA54,"◎"),"")</f>
        <v/>
      </c>
      <c r="AC54" t="str">
        <f t="shared" si="2"/>
        <v/>
      </c>
      <c r="AD54" t="str">
        <f>IF(AC54="◎",COUNTIF(AC$3:AC54,"◎"),"")</f>
        <v/>
      </c>
      <c r="AE54" t="str">
        <f t="shared" si="3"/>
        <v/>
      </c>
      <c r="AF54" t="str">
        <f>IF(AE54="◎",COUNTIF(AE$3:AE54,"◎"),"")</f>
        <v/>
      </c>
      <c r="AG54" t="str">
        <f t="shared" si="4"/>
        <v/>
      </c>
      <c r="AH54" t="str">
        <f>IF(AG54="◎",COUNTIF(AG$3:AG54,"◎"),"")</f>
        <v/>
      </c>
      <c r="AI54" t="str">
        <f t="shared" si="5"/>
        <v/>
      </c>
      <c r="AJ54" t="str">
        <f>IF(AI54="◎",COUNTIF(AI$3:AI54,"◎"),"")</f>
        <v/>
      </c>
      <c r="AK54" t="str">
        <f t="shared" si="6"/>
        <v/>
      </c>
      <c r="AL54" t="str">
        <f>IF(AK54="◎",COUNTIF(AK$3:AK54,"◎"),"")</f>
        <v/>
      </c>
      <c r="AM54" t="str">
        <f t="shared" si="7"/>
        <v/>
      </c>
      <c r="AN54" t="str">
        <f>IF(AM54="◎",COUNTIF(AM$3:AM54,"◎"),"")</f>
        <v/>
      </c>
    </row>
    <row r="55" spans="1:40" x14ac:dyDescent="0.15">
      <c r="A55" s="11" t="str">
        <f>IF(B55="","",COUNTA($B$3:B55))</f>
        <v/>
      </c>
      <c r="B55" s="24"/>
      <c r="C55" s="25"/>
      <c r="D55" s="3"/>
      <c r="E55" s="3"/>
      <c r="F55" s="26"/>
      <c r="G55" s="26"/>
      <c r="H55" s="28" t="str">
        <f t="shared" si="9"/>
        <v/>
      </c>
      <c r="J55" s="76" t="s">
        <v>99</v>
      </c>
      <c r="K55" s="77"/>
      <c r="L55" s="78">
        <f>SUMIF(E$3:E$59,J55,G$3:G$59)</f>
        <v>0</v>
      </c>
      <c r="M55" s="74"/>
      <c r="N55" s="77"/>
      <c r="O55" s="77"/>
      <c r="P55" s="77"/>
      <c r="Q55" s="79"/>
      <c r="Y55" t="str">
        <f t="shared" si="0"/>
        <v/>
      </c>
      <c r="Z55" t="str">
        <f>IF(Y55="◎",COUNTIF(Y$3:Y55,"◎"),"")</f>
        <v/>
      </c>
      <c r="AA55" t="str">
        <f t="shared" si="1"/>
        <v/>
      </c>
      <c r="AB55" t="str">
        <f>IF(AA55="◎",COUNTIF(AA$3:AA55,"◎"),"")</f>
        <v/>
      </c>
      <c r="AC55" t="str">
        <f t="shared" si="2"/>
        <v/>
      </c>
      <c r="AD55" t="str">
        <f>IF(AC55="◎",COUNTIF(AC$3:AC55,"◎"),"")</f>
        <v/>
      </c>
      <c r="AE55" t="str">
        <f t="shared" si="3"/>
        <v/>
      </c>
      <c r="AF55" t="str">
        <f>IF(AE55="◎",COUNTIF(AE$3:AE55,"◎"),"")</f>
        <v/>
      </c>
      <c r="AG55" t="str">
        <f t="shared" si="4"/>
        <v/>
      </c>
      <c r="AH55" t="str">
        <f>IF(AG55="◎",COUNTIF(AG$3:AG55,"◎"),"")</f>
        <v/>
      </c>
      <c r="AI55" t="str">
        <f t="shared" si="5"/>
        <v/>
      </c>
      <c r="AJ55" t="str">
        <f>IF(AI55="◎",COUNTIF(AI$3:AI55,"◎"),"")</f>
        <v/>
      </c>
      <c r="AK55" t="str">
        <f t="shared" si="6"/>
        <v/>
      </c>
      <c r="AL55" t="str">
        <f>IF(AK55="◎",COUNTIF(AK$3:AK55,"◎"),"")</f>
        <v/>
      </c>
      <c r="AM55" t="str">
        <f t="shared" si="7"/>
        <v/>
      </c>
      <c r="AN55" t="str">
        <f>IF(AM55="◎",COUNTIF(AM$3:AM55,"◎"),"")</f>
        <v/>
      </c>
    </row>
    <row r="56" spans="1:40" x14ac:dyDescent="0.15">
      <c r="A56" s="11" t="str">
        <f>IF(B56="","",COUNTA($B$3:B56))</f>
        <v/>
      </c>
      <c r="B56" s="24"/>
      <c r="C56" s="25"/>
      <c r="D56" s="3"/>
      <c r="E56" s="3"/>
      <c r="F56" s="26"/>
      <c r="G56" s="26"/>
      <c r="H56" s="28" t="str">
        <f t="shared" si="9"/>
        <v/>
      </c>
      <c r="J56" s="80"/>
      <c r="K56" s="70"/>
      <c r="L56" s="70"/>
      <c r="M56" s="64"/>
      <c r="N56" s="70"/>
      <c r="O56" s="70"/>
      <c r="P56" s="70"/>
      <c r="Q56" s="81"/>
      <c r="Y56" t="str">
        <f t="shared" si="0"/>
        <v/>
      </c>
      <c r="Z56" t="str">
        <f>IF(Y56="◎",COUNTIF(Y$3:Y56,"◎"),"")</f>
        <v/>
      </c>
      <c r="AA56" t="str">
        <f t="shared" si="1"/>
        <v/>
      </c>
      <c r="AB56" t="str">
        <f>IF(AA56="◎",COUNTIF(AA$3:AA56,"◎"),"")</f>
        <v/>
      </c>
      <c r="AC56" t="str">
        <f t="shared" si="2"/>
        <v/>
      </c>
      <c r="AD56" t="str">
        <f>IF(AC56="◎",COUNTIF(AC$3:AC56,"◎"),"")</f>
        <v/>
      </c>
      <c r="AE56" t="str">
        <f t="shared" si="3"/>
        <v/>
      </c>
      <c r="AF56" t="str">
        <f>IF(AE56="◎",COUNTIF(AE$3:AE56,"◎"),"")</f>
        <v/>
      </c>
      <c r="AG56" t="str">
        <f t="shared" si="4"/>
        <v/>
      </c>
      <c r="AH56" t="str">
        <f>IF(AG56="◎",COUNTIF(AG$3:AG56,"◎"),"")</f>
        <v/>
      </c>
      <c r="AI56" t="str">
        <f t="shared" si="5"/>
        <v/>
      </c>
      <c r="AJ56" t="str">
        <f>IF(AI56="◎",COUNTIF(AI$3:AI56,"◎"),"")</f>
        <v/>
      </c>
      <c r="AK56" t="str">
        <f t="shared" si="6"/>
        <v/>
      </c>
      <c r="AL56" t="str">
        <f>IF(AK56="◎",COUNTIF(AK$3:AK56,"◎"),"")</f>
        <v/>
      </c>
      <c r="AM56" t="str">
        <f t="shared" si="7"/>
        <v/>
      </c>
      <c r="AN56" t="str">
        <f>IF(AM56="◎",COUNTIF(AM$3:AM56,"◎"),"")</f>
        <v/>
      </c>
    </row>
    <row r="57" spans="1:40" x14ac:dyDescent="0.15">
      <c r="A57" s="11" t="str">
        <f>IF(B57="","",COUNTA($B$3:B57))</f>
        <v/>
      </c>
      <c r="B57" s="24"/>
      <c r="C57" s="25"/>
      <c r="D57" s="3"/>
      <c r="E57" s="3"/>
      <c r="F57" s="26"/>
      <c r="G57" s="26"/>
      <c r="H57" s="28" t="str">
        <f t="shared" si="9"/>
        <v/>
      </c>
      <c r="J57" s="80"/>
      <c r="K57" s="70"/>
      <c r="L57" s="70"/>
      <c r="M57" s="64"/>
      <c r="N57" s="70"/>
      <c r="O57" s="70"/>
      <c r="P57" s="70"/>
      <c r="Q57" s="81"/>
      <c r="Y57" t="str">
        <f t="shared" si="0"/>
        <v/>
      </c>
      <c r="Z57" t="str">
        <f>IF(Y57="◎",COUNTIF(Y$3:Y57,"◎"),"")</f>
        <v/>
      </c>
      <c r="AA57" t="str">
        <f t="shared" si="1"/>
        <v/>
      </c>
      <c r="AB57" t="str">
        <f>IF(AA57="◎",COUNTIF(AA$3:AA57,"◎"),"")</f>
        <v/>
      </c>
      <c r="AC57" t="str">
        <f t="shared" si="2"/>
        <v/>
      </c>
      <c r="AD57" t="str">
        <f>IF(AC57="◎",COUNTIF(AC$3:AC57,"◎"),"")</f>
        <v/>
      </c>
      <c r="AE57" t="str">
        <f t="shared" si="3"/>
        <v/>
      </c>
      <c r="AF57" t="str">
        <f>IF(AE57="◎",COUNTIF(AE$3:AE57,"◎"),"")</f>
        <v/>
      </c>
      <c r="AG57" t="str">
        <f t="shared" si="4"/>
        <v/>
      </c>
      <c r="AH57" t="str">
        <f>IF(AG57="◎",COUNTIF(AG$3:AG57,"◎"),"")</f>
        <v/>
      </c>
      <c r="AI57" t="str">
        <f t="shared" si="5"/>
        <v/>
      </c>
      <c r="AJ57" t="str">
        <f>IF(AI57="◎",COUNTIF(AI$3:AI57,"◎"),"")</f>
        <v/>
      </c>
      <c r="AK57" t="str">
        <f t="shared" si="6"/>
        <v/>
      </c>
      <c r="AL57" t="str">
        <f>IF(AK57="◎",COUNTIF(AK$3:AK57,"◎"),"")</f>
        <v/>
      </c>
      <c r="AM57" t="str">
        <f t="shared" si="7"/>
        <v/>
      </c>
      <c r="AN57" t="str">
        <f>IF(AM57="◎",COUNTIF(AM$3:AM57,"◎"),"")</f>
        <v/>
      </c>
    </row>
    <row r="58" spans="1:40" ht="14.25" thickBot="1" x14ac:dyDescent="0.2">
      <c r="A58" s="11" t="str">
        <f>IF(B58="","",COUNTA($B$3:B58))</f>
        <v/>
      </c>
      <c r="B58" s="24"/>
      <c r="C58" s="25"/>
      <c r="D58" s="3"/>
      <c r="E58" s="3"/>
      <c r="F58" s="26"/>
      <c r="G58" s="26"/>
      <c r="H58" s="28" t="str">
        <f t="shared" si="9"/>
        <v/>
      </c>
      <c r="J58" s="82"/>
      <c r="K58" s="83"/>
      <c r="L58" s="83"/>
      <c r="M58" s="75"/>
      <c r="N58" s="121" t="s">
        <v>60</v>
      </c>
      <c r="O58" s="121"/>
      <c r="P58" s="121"/>
      <c r="Q58" s="84">
        <f>SUM(L55:L58,Q55:Q57)</f>
        <v>0</v>
      </c>
      <c r="Y58" t="str">
        <f t="shared" si="0"/>
        <v/>
      </c>
      <c r="Z58" t="str">
        <f>IF(Y58="◎",COUNTIF(Y$3:Y58,"◎"),"")</f>
        <v/>
      </c>
      <c r="AA58" t="str">
        <f t="shared" si="1"/>
        <v/>
      </c>
      <c r="AB58" t="str">
        <f>IF(AA58="◎",COUNTIF(AA$3:AA58,"◎"),"")</f>
        <v/>
      </c>
      <c r="AC58" t="str">
        <f t="shared" si="2"/>
        <v/>
      </c>
      <c r="AD58" t="str">
        <f>IF(AC58="◎",COUNTIF(AC$3:AC58,"◎"),"")</f>
        <v/>
      </c>
      <c r="AE58" t="str">
        <f t="shared" si="3"/>
        <v/>
      </c>
      <c r="AF58" t="str">
        <f>IF(AE58="◎",COUNTIF(AE$3:AE58,"◎"),"")</f>
        <v/>
      </c>
      <c r="AG58" t="str">
        <f t="shared" si="4"/>
        <v/>
      </c>
      <c r="AH58" t="str">
        <f>IF(AG58="◎",COUNTIF(AG$3:AG58,"◎"),"")</f>
        <v/>
      </c>
      <c r="AI58" t="str">
        <f t="shared" si="5"/>
        <v/>
      </c>
      <c r="AJ58" t="str">
        <f>IF(AI58="◎",COUNTIF(AI$3:AI58,"◎"),"")</f>
        <v/>
      </c>
      <c r="AK58" t="str">
        <f t="shared" si="6"/>
        <v/>
      </c>
      <c r="AL58" t="str">
        <f>IF(AK58="◎",COUNTIF(AK$3:AK58,"◎"),"")</f>
        <v/>
      </c>
      <c r="AM58" t="str">
        <f t="shared" si="7"/>
        <v/>
      </c>
      <c r="AN58" t="str">
        <f>IF(AM58="◎",COUNTIF(AM$3:AM58,"◎"),"")</f>
        <v/>
      </c>
    </row>
    <row r="59" spans="1:40" x14ac:dyDescent="0.15">
      <c r="A59" s="11" t="str">
        <f>IF(B59="","",COUNTA($B$3:B59))</f>
        <v/>
      </c>
      <c r="B59" s="24"/>
      <c r="C59" s="25"/>
      <c r="D59" s="3"/>
      <c r="E59" s="3"/>
      <c r="F59" s="26"/>
      <c r="G59" s="26"/>
      <c r="H59" s="28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4.25" thickBot="1" x14ac:dyDescent="0.2">
      <c r="A60" s="16"/>
      <c r="B60" s="17"/>
      <c r="C60" s="17" t="s">
        <v>60</v>
      </c>
      <c r="D60" s="17"/>
      <c r="E60" s="17"/>
      <c r="F60" s="18">
        <f>SUM(F3:F59)</f>
        <v>0</v>
      </c>
      <c r="G60" s="18">
        <f>SUM(G3:G59)</f>
        <v>0</v>
      </c>
      <c r="H60" s="19">
        <f>SUM(F60-G60)</f>
        <v>0</v>
      </c>
    </row>
  </sheetData>
  <sheetProtection sheet="1" objects="1" scenarios="1"/>
  <mergeCells count="26">
    <mergeCell ref="F1:G1"/>
    <mergeCell ref="O1:P1"/>
    <mergeCell ref="J2:L2"/>
    <mergeCell ref="N2:Q2"/>
    <mergeCell ref="J3:K3"/>
    <mergeCell ref="N3:P3"/>
    <mergeCell ref="N35:N36"/>
    <mergeCell ref="J4:J6"/>
    <mergeCell ref="N4:N6"/>
    <mergeCell ref="J7:J11"/>
    <mergeCell ref="N7:N14"/>
    <mergeCell ref="J12:J14"/>
    <mergeCell ref="J15:J16"/>
    <mergeCell ref="N15:N21"/>
    <mergeCell ref="O15:O20"/>
    <mergeCell ref="J17:K17"/>
    <mergeCell ref="N22:N30"/>
    <mergeCell ref="N31:N32"/>
    <mergeCell ref="N33:N34"/>
    <mergeCell ref="N58:P58"/>
    <mergeCell ref="N37:P37"/>
    <mergeCell ref="O40:P40"/>
    <mergeCell ref="N41:N44"/>
    <mergeCell ref="J44:J49"/>
    <mergeCell ref="N52:P52"/>
    <mergeCell ref="O54:P54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設定!$J$2:$J$21</xm:f>
          </x14:formula1>
          <xm:sqref>E3:E59</xm:sqref>
        </x14:dataValidation>
        <x14:dataValidation type="list" allowBlank="1" showInputMessage="1" showErrorMessage="1">
          <x14:formula1>
            <xm:f>設定!$H$1:$H$43</xm:f>
          </x14:formula1>
          <xm:sqref>C3:C59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0"/>
  <sheetViews>
    <sheetView workbookViewId="0">
      <pane xSplit="1" ySplit="2" topLeftCell="B24" activePane="bottomRight" state="frozen"/>
      <selection activeCell="I3" sqref="I3"/>
      <selection pane="topRight" activeCell="I3" sqref="I3"/>
      <selection pane="bottomLeft" activeCell="I3" sqref="I3"/>
      <selection pane="bottomRight" activeCell="I3" sqref="I3"/>
    </sheetView>
  </sheetViews>
  <sheetFormatPr defaultRowHeight="13.5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1.625" customWidth="1"/>
    <col min="13" max="13" width="4" style="37" customWidth="1"/>
    <col min="14" max="14" width="4.625" customWidth="1"/>
    <col min="15" max="15" width="3.75" customWidth="1"/>
    <col min="16" max="16" width="14.5" customWidth="1"/>
    <col min="17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4.25" thickBot="1" x14ac:dyDescent="0.2">
      <c r="A1" s="23" t="s">
        <v>51</v>
      </c>
      <c r="C1" s="6">
        <f>設定!B3</f>
        <v>2016</v>
      </c>
      <c r="D1" s="4">
        <f>設定!I6</f>
        <v>5</v>
      </c>
      <c r="E1" s="4"/>
      <c r="F1" s="130">
        <f>設定!B1</f>
        <v>0</v>
      </c>
      <c r="G1" s="130"/>
      <c r="H1">
        <f>設定!B2</f>
        <v>0</v>
      </c>
      <c r="J1" t="s">
        <v>61</v>
      </c>
      <c r="L1" s="6">
        <f>C1</f>
        <v>2016</v>
      </c>
      <c r="M1" s="33"/>
      <c r="N1" s="4">
        <f>D1</f>
        <v>5</v>
      </c>
      <c r="O1" s="131">
        <f>F1</f>
        <v>0</v>
      </c>
      <c r="P1" s="131"/>
      <c r="Q1">
        <f>H1</f>
        <v>0</v>
      </c>
      <c r="U1" t="s">
        <v>77</v>
      </c>
      <c r="Y1" t="s">
        <v>100</v>
      </c>
    </row>
    <row r="2" spans="1:40" x14ac:dyDescent="0.15">
      <c r="A2" s="20" t="s">
        <v>52</v>
      </c>
      <c r="B2" s="21" t="s">
        <v>53</v>
      </c>
      <c r="C2" s="21" t="s">
        <v>55</v>
      </c>
      <c r="D2" s="21" t="s">
        <v>54</v>
      </c>
      <c r="E2" s="21" t="s">
        <v>103</v>
      </c>
      <c r="F2" s="21" t="s">
        <v>57</v>
      </c>
      <c r="G2" s="21" t="s">
        <v>58</v>
      </c>
      <c r="H2" s="22" t="s">
        <v>59</v>
      </c>
      <c r="J2" s="123" t="s">
        <v>4</v>
      </c>
      <c r="K2" s="124"/>
      <c r="L2" s="125"/>
      <c r="M2" s="34"/>
      <c r="N2" s="126" t="s">
        <v>62</v>
      </c>
      <c r="O2" s="127"/>
      <c r="P2" s="127"/>
      <c r="Q2" s="128"/>
      <c r="U2" s="52" t="s">
        <v>55</v>
      </c>
      <c r="V2" s="53" t="s">
        <v>78</v>
      </c>
      <c r="W2" s="54" t="s">
        <v>79</v>
      </c>
      <c r="Y2" t="s">
        <v>102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x14ac:dyDescent="0.15">
      <c r="A3" s="11" t="str">
        <f>IF(B3="","",COUNTA($B$3:B3))</f>
        <v/>
      </c>
      <c r="B3" s="24"/>
      <c r="C3" s="88" t="s">
        <v>101</v>
      </c>
      <c r="D3" s="89" t="s">
        <v>125</v>
      </c>
      <c r="E3" s="89"/>
      <c r="F3" s="90">
        <f>'4月'!H60</f>
        <v>0</v>
      </c>
      <c r="G3" s="90"/>
      <c r="H3" s="28" t="str">
        <f>IF(B3="","",SUM(F3-G3))</f>
        <v/>
      </c>
      <c r="J3" s="132" t="s">
        <v>55</v>
      </c>
      <c r="K3" s="133"/>
      <c r="L3" s="32" t="s">
        <v>56</v>
      </c>
      <c r="M3" s="35"/>
      <c r="N3" s="132" t="s">
        <v>55</v>
      </c>
      <c r="O3" s="133"/>
      <c r="P3" s="133"/>
      <c r="Q3" s="32" t="s">
        <v>56</v>
      </c>
      <c r="U3" s="11" t="s">
        <v>27</v>
      </c>
      <c r="V3" s="1">
        <v>0.1</v>
      </c>
      <c r="W3" s="12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x14ac:dyDescent="0.15">
      <c r="A4" s="11" t="str">
        <f>IF(B4="","",COUNTA($B$3:B4))</f>
        <v/>
      </c>
      <c r="B4" s="24"/>
      <c r="C4" s="25"/>
      <c r="D4" s="3"/>
      <c r="E4" s="3"/>
      <c r="F4" s="26"/>
      <c r="G4" s="26"/>
      <c r="H4" s="28" t="str">
        <f>IF(B4="","",SUM(H3+F4-G4))</f>
        <v/>
      </c>
      <c r="J4" s="115" t="s">
        <v>63</v>
      </c>
      <c r="K4" s="1" t="str">
        <f>設定!H1</f>
        <v>月定（什一）献金</v>
      </c>
      <c r="L4" s="12">
        <f>SUMIF(C$3:C$59,K4,F$3:F$59)</f>
        <v>0</v>
      </c>
      <c r="M4" s="36"/>
      <c r="N4" s="115" t="s">
        <v>67</v>
      </c>
      <c r="O4" s="1" t="str">
        <f>設定!H10</f>
        <v>給与費</v>
      </c>
      <c r="P4" s="1"/>
      <c r="Q4" s="12">
        <f t="shared" ref="Q4:Q14" si="8">SUMIF(C$3:C$59,O4,G$3:G$59)</f>
        <v>0</v>
      </c>
      <c r="R4" s="8">
        <f>SUM(L30:L32)</f>
        <v>0</v>
      </c>
      <c r="S4" t="s">
        <v>76</v>
      </c>
      <c r="U4" s="11" t="s">
        <v>28</v>
      </c>
      <c r="V4" s="1">
        <v>0.01</v>
      </c>
      <c r="W4" s="12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4.25" thickBot="1" x14ac:dyDescent="0.2">
      <c r="A5" s="11" t="str">
        <f>IF(B5="","",COUNTA($B$3:B5))</f>
        <v/>
      </c>
      <c r="B5" s="24"/>
      <c r="C5" s="25"/>
      <c r="D5" s="3"/>
      <c r="E5" s="3"/>
      <c r="F5" s="26"/>
      <c r="G5" s="26"/>
      <c r="H5" s="28" t="str">
        <f t="shared" ref="H5:H59" si="9">IF(B5="","",SUM(H4+F5-G5))</f>
        <v/>
      </c>
      <c r="J5" s="115"/>
      <c r="K5" s="1" t="str">
        <f>設定!H2</f>
        <v>礼拝（感謝）献金</v>
      </c>
      <c r="L5" s="12">
        <f t="shared" ref="L5:L16" si="10">SUMIF(C$3:C$59,K5,F$3:F$59)</f>
        <v>0</v>
      </c>
      <c r="M5" s="36"/>
      <c r="N5" s="115"/>
      <c r="O5" s="1" t="str">
        <f>設定!H11</f>
        <v>その他謝儀</v>
      </c>
      <c r="P5" s="1"/>
      <c r="Q5" s="12">
        <f t="shared" si="8"/>
        <v>0</v>
      </c>
      <c r="U5" s="13" t="s">
        <v>29</v>
      </c>
      <c r="V5" s="14">
        <v>0.02</v>
      </c>
      <c r="W5" s="15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4.25" thickBot="1" x14ac:dyDescent="0.2">
      <c r="A6" s="11" t="str">
        <f>IF(B6="","",COUNTA($B$3:B6))</f>
        <v/>
      </c>
      <c r="B6" s="24"/>
      <c r="C6" s="25"/>
      <c r="D6" s="3"/>
      <c r="E6" s="3"/>
      <c r="F6" s="26"/>
      <c r="G6" s="26"/>
      <c r="H6" s="28" t="str">
        <f t="shared" si="9"/>
        <v/>
      </c>
      <c r="J6" s="115"/>
      <c r="K6" s="1"/>
      <c r="L6" s="12">
        <f t="shared" si="10"/>
        <v>0</v>
      </c>
      <c r="M6" s="36"/>
      <c r="N6" s="115"/>
      <c r="O6" s="1" t="str">
        <f>設定!H12</f>
        <v>社会保険料</v>
      </c>
      <c r="P6" s="1"/>
      <c r="Q6" s="12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x14ac:dyDescent="0.15">
      <c r="A7" s="11" t="str">
        <f>IF(B7="","",COUNTA($B$3:B7))</f>
        <v/>
      </c>
      <c r="B7" s="24"/>
      <c r="C7" s="25"/>
      <c r="D7" s="3"/>
      <c r="E7" s="3"/>
      <c r="F7" s="26"/>
      <c r="G7" s="26"/>
      <c r="H7" s="28" t="str">
        <f t="shared" si="9"/>
        <v/>
      </c>
      <c r="J7" s="115" t="s">
        <v>10</v>
      </c>
      <c r="K7" s="1" t="str">
        <f>設定!H3</f>
        <v>会堂献金</v>
      </c>
      <c r="L7" s="12">
        <f t="shared" si="10"/>
        <v>0</v>
      </c>
      <c r="M7" s="36"/>
      <c r="N7" s="115" t="s">
        <v>68</v>
      </c>
      <c r="O7" s="1" t="str">
        <f>設定!H13</f>
        <v>特別集会費</v>
      </c>
      <c r="P7" s="1"/>
      <c r="Q7" s="12">
        <f t="shared" si="8"/>
        <v>0</v>
      </c>
      <c r="U7" s="20" t="s">
        <v>102</v>
      </c>
      <c r="V7" s="21" t="s">
        <v>54</v>
      </c>
      <c r="W7" s="22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x14ac:dyDescent="0.15">
      <c r="A8" s="11" t="str">
        <f>IF(B8="","",COUNTA($B$3:B8))</f>
        <v/>
      </c>
      <c r="B8" s="24"/>
      <c r="C8" s="25"/>
      <c r="D8" s="3"/>
      <c r="E8" s="3"/>
      <c r="F8" s="26"/>
      <c r="G8" s="26"/>
      <c r="H8" s="28" t="str">
        <f t="shared" si="9"/>
        <v/>
      </c>
      <c r="J8" s="115"/>
      <c r="K8" s="1" t="str">
        <f>設定!H4</f>
        <v>特別献金</v>
      </c>
      <c r="L8" s="12">
        <f t="shared" si="10"/>
        <v>0</v>
      </c>
      <c r="M8" s="36"/>
      <c r="N8" s="115"/>
      <c r="O8" s="1" t="str">
        <f>設定!H14</f>
        <v>伝道教化費</v>
      </c>
      <c r="P8" s="1"/>
      <c r="Q8" s="12">
        <f t="shared" si="8"/>
        <v>0</v>
      </c>
      <c r="U8" s="11">
        <v>1</v>
      </c>
      <c r="V8" s="45" t="str">
        <f t="shared" ref="V8:W12" si="11">IF($U8&gt;MAX($Z$3:$Z$59),"",INDEX($B$3:$G$59,MATCH($U8,$Z$3:$Z$59,0),MATCH(V$7,$B$2:$G$2,0)))</f>
        <v/>
      </c>
      <c r="W8" s="12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x14ac:dyDescent="0.15">
      <c r="A9" s="11" t="str">
        <f>IF(B9="","",COUNTA($B$3:B9))</f>
        <v/>
      </c>
      <c r="B9" s="24"/>
      <c r="C9" s="25"/>
      <c r="D9" s="3"/>
      <c r="E9" s="3"/>
      <c r="F9" s="26"/>
      <c r="G9" s="26"/>
      <c r="H9" s="28" t="str">
        <f t="shared" si="9"/>
        <v/>
      </c>
      <c r="J9" s="115"/>
      <c r="K9" s="1" t="str">
        <f>設定!H5</f>
        <v>本部指定献金</v>
      </c>
      <c r="L9" s="12">
        <f t="shared" si="10"/>
        <v>0</v>
      </c>
      <c r="M9" s="36"/>
      <c r="N9" s="115"/>
      <c r="O9" s="1" t="str">
        <f>設定!H15</f>
        <v>礼典集会費</v>
      </c>
      <c r="P9" s="1"/>
      <c r="Q9" s="12">
        <f t="shared" si="8"/>
        <v>0</v>
      </c>
      <c r="U9" s="11">
        <v>2</v>
      </c>
      <c r="V9" s="45" t="str">
        <f t="shared" si="11"/>
        <v/>
      </c>
      <c r="W9" s="12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x14ac:dyDescent="0.15">
      <c r="A10" s="11" t="str">
        <f>IF(B10="","",COUNTA($B$3:B10))</f>
        <v/>
      </c>
      <c r="B10" s="24"/>
      <c r="C10" s="25"/>
      <c r="D10" s="3"/>
      <c r="E10" s="3"/>
      <c r="F10" s="26"/>
      <c r="G10" s="26"/>
      <c r="H10" s="28" t="str">
        <f t="shared" si="9"/>
        <v/>
      </c>
      <c r="J10" s="115"/>
      <c r="K10" s="1" t="str">
        <f>設定!H6</f>
        <v>その他指定献金</v>
      </c>
      <c r="L10" s="12">
        <f t="shared" si="10"/>
        <v>0</v>
      </c>
      <c r="M10" s="36"/>
      <c r="N10" s="115"/>
      <c r="O10" s="1" t="str">
        <f>設定!H16</f>
        <v>牧会活動費</v>
      </c>
      <c r="P10" s="1"/>
      <c r="Q10" s="12">
        <f t="shared" si="8"/>
        <v>0</v>
      </c>
      <c r="U10" s="11">
        <v>3</v>
      </c>
      <c r="V10" s="45" t="str">
        <f t="shared" si="11"/>
        <v/>
      </c>
      <c r="W10" s="12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x14ac:dyDescent="0.15">
      <c r="A11" s="11" t="str">
        <f>IF(B11="","",COUNTA($B$3:B11))</f>
        <v/>
      </c>
      <c r="B11" s="24"/>
      <c r="C11" s="25"/>
      <c r="D11" s="3"/>
      <c r="E11" s="3"/>
      <c r="F11" s="26"/>
      <c r="G11" s="26"/>
      <c r="H11" s="28" t="str">
        <f t="shared" si="9"/>
        <v/>
      </c>
      <c r="J11" s="115"/>
      <c r="K11" s="1"/>
      <c r="L11" s="12">
        <f t="shared" si="10"/>
        <v>0</v>
      </c>
      <c r="M11" s="36"/>
      <c r="N11" s="115"/>
      <c r="O11" s="1" t="str">
        <f>設定!H17</f>
        <v>教会学校費</v>
      </c>
      <c r="P11" s="1"/>
      <c r="Q11" s="12">
        <f t="shared" si="8"/>
        <v>0</v>
      </c>
      <c r="U11" s="11">
        <v>4</v>
      </c>
      <c r="V11" s="45" t="str">
        <f t="shared" si="11"/>
        <v/>
      </c>
      <c r="W11" s="12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4.25" thickBot="1" x14ac:dyDescent="0.2">
      <c r="A12" s="11" t="str">
        <f>IF(B12="","",COUNTA($B$3:B12))</f>
        <v/>
      </c>
      <c r="B12" s="24"/>
      <c r="C12" s="25"/>
      <c r="D12" s="3"/>
      <c r="E12" s="3"/>
      <c r="F12" s="26"/>
      <c r="G12" s="26"/>
      <c r="H12" s="28" t="str">
        <f t="shared" si="9"/>
        <v/>
      </c>
      <c r="J12" s="115" t="s">
        <v>64</v>
      </c>
      <c r="K12" s="1" t="str">
        <f>設定!H7</f>
        <v>教会援助金</v>
      </c>
      <c r="L12" s="12">
        <f t="shared" si="10"/>
        <v>0</v>
      </c>
      <c r="M12" s="36"/>
      <c r="N12" s="115"/>
      <c r="O12" s="1" t="str">
        <f>設定!H18</f>
        <v>図書研修費</v>
      </c>
      <c r="P12" s="1"/>
      <c r="Q12" s="12">
        <f t="shared" si="8"/>
        <v>0</v>
      </c>
      <c r="U12" s="13">
        <v>5</v>
      </c>
      <c r="V12" s="47" t="str">
        <f t="shared" si="11"/>
        <v/>
      </c>
      <c r="W12" s="15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x14ac:dyDescent="0.15">
      <c r="A13" s="11" t="str">
        <f>IF(B13="","",COUNTA($B$3:B13))</f>
        <v/>
      </c>
      <c r="B13" s="24"/>
      <c r="C13" s="25"/>
      <c r="D13" s="3"/>
      <c r="E13" s="3"/>
      <c r="F13" s="26"/>
      <c r="G13" s="26"/>
      <c r="H13" s="28" t="str">
        <f t="shared" si="9"/>
        <v/>
      </c>
      <c r="J13" s="115"/>
      <c r="K13" s="1" t="str">
        <f>設定!H8</f>
        <v>雑収入</v>
      </c>
      <c r="L13" s="12">
        <f t="shared" si="10"/>
        <v>0</v>
      </c>
      <c r="M13" s="36"/>
      <c r="N13" s="115"/>
      <c r="O13" s="1" t="str">
        <f>設定!H19</f>
        <v>交通費</v>
      </c>
      <c r="P13" s="1"/>
      <c r="Q13" s="12">
        <f t="shared" si="8"/>
        <v>0</v>
      </c>
      <c r="U13" s="20" t="s">
        <v>12</v>
      </c>
      <c r="V13" s="21" t="s">
        <v>54</v>
      </c>
      <c r="W13" s="22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x14ac:dyDescent="0.15">
      <c r="A14" s="11" t="str">
        <f>IF(B14="","",COUNTA($B$3:B14))</f>
        <v/>
      </c>
      <c r="B14" s="24"/>
      <c r="C14" s="25"/>
      <c r="D14" s="3"/>
      <c r="E14" s="3"/>
      <c r="F14" s="26"/>
      <c r="G14" s="26"/>
      <c r="H14" s="28" t="str">
        <f t="shared" si="9"/>
        <v/>
      </c>
      <c r="J14" s="115"/>
      <c r="K14" s="1"/>
      <c r="L14" s="12">
        <f t="shared" si="10"/>
        <v>0</v>
      </c>
      <c r="M14" s="36"/>
      <c r="N14" s="115"/>
      <c r="O14" s="1" t="str">
        <f>設定!H20</f>
        <v>通信費</v>
      </c>
      <c r="P14" s="1"/>
      <c r="Q14" s="12">
        <f t="shared" si="8"/>
        <v>0</v>
      </c>
      <c r="U14" s="11">
        <v>1</v>
      </c>
      <c r="V14" s="46" t="str">
        <f t="shared" ref="V14:W18" si="12">IF($U14&gt;MAX($AB$3:$AB$59),"",INDEX($B$3:$G$59,MATCH($U14,$AB$3:$AB$59,0),MATCH(V$13,$B$2:$G$2,0)))</f>
        <v/>
      </c>
      <c r="W14" s="12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x14ac:dyDescent="0.15">
      <c r="A15" s="11" t="str">
        <f>IF(B15="","",COUNTA($B$3:B15))</f>
        <v/>
      </c>
      <c r="B15" s="24"/>
      <c r="C15" s="25"/>
      <c r="D15" s="3"/>
      <c r="E15" s="3"/>
      <c r="F15" s="26"/>
      <c r="G15" s="26"/>
      <c r="H15" s="28" t="str">
        <f t="shared" si="9"/>
        <v/>
      </c>
      <c r="J15" s="115" t="s">
        <v>15</v>
      </c>
      <c r="K15" s="1" t="str">
        <f>設定!H9</f>
        <v>借入金</v>
      </c>
      <c r="L15" s="12">
        <f t="shared" si="10"/>
        <v>0</v>
      </c>
      <c r="M15" s="36"/>
      <c r="N15" s="115" t="s">
        <v>69</v>
      </c>
      <c r="O15" s="129" t="s">
        <v>66</v>
      </c>
      <c r="P15" s="1" t="str">
        <f>設定!H21</f>
        <v>本部什一献金</v>
      </c>
      <c r="Q15" s="12">
        <f t="shared" ref="Q15:Q20" si="13">SUMIF(C$3:C$59,P15,G$3:G$59)</f>
        <v>0</v>
      </c>
      <c r="U15" s="11">
        <v>2</v>
      </c>
      <c r="V15" s="46" t="str">
        <f t="shared" si="12"/>
        <v/>
      </c>
      <c r="W15" s="12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x14ac:dyDescent="0.15">
      <c r="A16" s="11" t="str">
        <f>IF(B16="","",COUNTA($B$3:B16))</f>
        <v/>
      </c>
      <c r="B16" s="24"/>
      <c r="C16" s="25"/>
      <c r="D16" s="3"/>
      <c r="E16" s="3"/>
      <c r="F16" s="26"/>
      <c r="G16" s="26"/>
      <c r="H16" s="28" t="str">
        <f t="shared" si="9"/>
        <v/>
      </c>
      <c r="J16" s="115"/>
      <c r="K16" s="1"/>
      <c r="L16" s="12">
        <f t="shared" si="10"/>
        <v>0</v>
      </c>
      <c r="M16" s="36"/>
      <c r="N16" s="115"/>
      <c r="O16" s="129"/>
      <c r="P16" s="1" t="str">
        <f>設定!H22</f>
        <v>厚生福祉献金</v>
      </c>
      <c r="Q16" s="12">
        <f t="shared" si="13"/>
        <v>0</v>
      </c>
      <c r="U16" s="11">
        <v>3</v>
      </c>
      <c r="V16" s="46" t="str">
        <f t="shared" si="12"/>
        <v/>
      </c>
      <c r="W16" s="12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4.25" thickBot="1" x14ac:dyDescent="0.2">
      <c r="A17" s="11" t="str">
        <f>IF(B17="","",COUNTA($B$3:B17))</f>
        <v/>
      </c>
      <c r="B17" s="24"/>
      <c r="C17" s="25"/>
      <c r="D17" s="3"/>
      <c r="E17" s="3"/>
      <c r="F17" s="26"/>
      <c r="G17" s="26"/>
      <c r="H17" s="28" t="str">
        <f t="shared" si="9"/>
        <v/>
      </c>
      <c r="J17" s="122" t="s">
        <v>65</v>
      </c>
      <c r="K17" s="120"/>
      <c r="L17" s="15">
        <f>SUM(L4:L16)</f>
        <v>0</v>
      </c>
      <c r="M17" s="36"/>
      <c r="N17" s="115"/>
      <c r="O17" s="129"/>
      <c r="P17" s="1" t="str">
        <f>設定!H23</f>
        <v>退職積立献金</v>
      </c>
      <c r="Q17" s="12">
        <f t="shared" si="13"/>
        <v>0</v>
      </c>
      <c r="U17" s="11">
        <v>4</v>
      </c>
      <c r="V17" s="46" t="str">
        <f t="shared" si="12"/>
        <v/>
      </c>
      <c r="W17" s="12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4.25" thickBot="1" x14ac:dyDescent="0.2">
      <c r="A18" s="11" t="str">
        <f>IF(B18="","",COUNTA($B$3:B18))</f>
        <v/>
      </c>
      <c r="B18" s="24"/>
      <c r="C18" s="25"/>
      <c r="D18" s="3"/>
      <c r="E18" s="3"/>
      <c r="F18" s="26"/>
      <c r="G18" s="26"/>
      <c r="H18" s="28" t="str">
        <f t="shared" si="9"/>
        <v/>
      </c>
      <c r="N18" s="115"/>
      <c r="O18" s="129"/>
      <c r="P18" s="1" t="str">
        <f>設定!H24</f>
        <v>海外宣教献金</v>
      </c>
      <c r="Q18" s="12">
        <f t="shared" si="13"/>
        <v>0</v>
      </c>
      <c r="U18" s="49">
        <v>5</v>
      </c>
      <c r="V18" s="50" t="str">
        <f t="shared" si="12"/>
        <v/>
      </c>
      <c r="W18" s="51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4.25" thickBot="1" x14ac:dyDescent="0.2">
      <c r="A19" s="11" t="str">
        <f>IF(B19="","",COUNTA($B$3:B19))</f>
        <v/>
      </c>
      <c r="B19" s="24"/>
      <c r="C19" s="25"/>
      <c r="D19" s="3"/>
      <c r="E19" s="3"/>
      <c r="F19" s="26"/>
      <c r="G19" s="26"/>
      <c r="H19" s="28" t="str">
        <f t="shared" si="9"/>
        <v/>
      </c>
      <c r="J19" t="s">
        <v>74</v>
      </c>
      <c r="N19" s="115"/>
      <c r="O19" s="129"/>
      <c r="P19" s="1" t="str">
        <f>設定!H25</f>
        <v>国内宣教献金</v>
      </c>
      <c r="Q19" s="12">
        <f t="shared" si="13"/>
        <v>0</v>
      </c>
      <c r="U19" s="20" t="s">
        <v>14</v>
      </c>
      <c r="V19" s="21" t="s">
        <v>54</v>
      </c>
      <c r="W19" s="22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x14ac:dyDescent="0.15">
      <c r="A20" s="11" t="str">
        <f>IF(B20="","",COUNTA($B$3:B20))</f>
        <v/>
      </c>
      <c r="B20" s="24"/>
      <c r="C20" s="25"/>
      <c r="D20" s="3"/>
      <c r="E20" s="3"/>
      <c r="F20" s="26"/>
      <c r="G20" s="26"/>
      <c r="H20" s="28" t="str">
        <f t="shared" si="9"/>
        <v/>
      </c>
      <c r="J20" s="39">
        <v>1</v>
      </c>
      <c r="K20" s="85" t="str">
        <f>V8</f>
        <v/>
      </c>
      <c r="L20" s="30" t="str">
        <f>W8</f>
        <v/>
      </c>
      <c r="M20" s="38"/>
      <c r="N20" s="115"/>
      <c r="O20" s="129"/>
      <c r="P20" s="1" t="str">
        <f>設定!H26</f>
        <v>本部その他献金</v>
      </c>
      <c r="Q20" s="12">
        <f t="shared" si="13"/>
        <v>0</v>
      </c>
      <c r="R20" s="8">
        <f>SUM(L20:L22)</f>
        <v>0</v>
      </c>
      <c r="S20" t="s">
        <v>76</v>
      </c>
      <c r="U20" s="11">
        <v>1</v>
      </c>
      <c r="V20" s="46" t="str">
        <f>IF($U20&gt;MAX($AD$3:$AD$59),"",INDEX($B$3:$G$59,MATCH($U20,$AD$3:$AD$59,0),MATCH(V$19,$B$2:$G$2,0)))</f>
        <v/>
      </c>
      <c r="W20" s="12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x14ac:dyDescent="0.15">
      <c r="A21" s="11" t="str">
        <f>IF(B21="","",COUNTA($B$3:B21))</f>
        <v/>
      </c>
      <c r="B21" s="24"/>
      <c r="C21" s="25"/>
      <c r="D21" s="3"/>
      <c r="E21" s="3"/>
      <c r="F21" s="26"/>
      <c r="G21" s="26"/>
      <c r="H21" s="28" t="str">
        <f t="shared" si="9"/>
        <v/>
      </c>
      <c r="J21" s="41">
        <v>2</v>
      </c>
      <c r="K21" s="86" t="str">
        <f t="shared" ref="K21:L22" si="14">V9</f>
        <v/>
      </c>
      <c r="L21" s="27" t="str">
        <f t="shared" si="14"/>
        <v/>
      </c>
      <c r="M21" s="38"/>
      <c r="N21" s="115"/>
      <c r="O21" s="1" t="str">
        <f>設定!H27</f>
        <v>その他協力献金</v>
      </c>
      <c r="P21" s="1"/>
      <c r="Q21" s="12">
        <f t="shared" ref="Q21:Q36" si="15">SUMIF(C$3:C$59,O21,G$3:G$59)</f>
        <v>0</v>
      </c>
      <c r="R21" s="8">
        <f>SUM(L25:L27)</f>
        <v>0</v>
      </c>
      <c r="S21" t="s">
        <v>76</v>
      </c>
      <c r="U21" s="11">
        <v>2</v>
      </c>
      <c r="V21" s="46" t="str">
        <f t="shared" ref="V21:W23" si="16">IF($U21&gt;MAX($AD$3:$AD$59),"",INDEX($B$3:$G$59,MATCH($U21,$AD$3:$AD$59,0),MATCH(V$19,$B$2:$G$2,0)))</f>
        <v/>
      </c>
      <c r="W21" s="12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4.25" thickBot="1" x14ac:dyDescent="0.2">
      <c r="A22" s="11" t="str">
        <f>IF(B22="","",COUNTA($B$3:B22))</f>
        <v/>
      </c>
      <c r="B22" s="24"/>
      <c r="C22" s="25"/>
      <c r="D22" s="3"/>
      <c r="E22" s="3"/>
      <c r="F22" s="26"/>
      <c r="G22" s="26"/>
      <c r="H22" s="28" t="str">
        <f t="shared" si="9"/>
        <v/>
      </c>
      <c r="J22" s="43">
        <v>3</v>
      </c>
      <c r="K22" s="87" t="str">
        <f t="shared" si="14"/>
        <v/>
      </c>
      <c r="L22" s="31" t="str">
        <f t="shared" si="14"/>
        <v/>
      </c>
      <c r="M22" s="38"/>
      <c r="N22" s="115" t="s">
        <v>70</v>
      </c>
      <c r="O22" s="1" t="str">
        <f>設定!H28</f>
        <v>修繕管理費</v>
      </c>
      <c r="P22" s="1"/>
      <c r="Q22" s="12">
        <f t="shared" si="15"/>
        <v>0</v>
      </c>
      <c r="U22" s="11">
        <v>3</v>
      </c>
      <c r="V22" s="46" t="str">
        <f t="shared" si="16"/>
        <v/>
      </c>
      <c r="W22" s="12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4.25" thickBot="1" x14ac:dyDescent="0.2">
      <c r="A23" s="11" t="str">
        <f>IF(B23="","",COUNTA($B$3:B23))</f>
        <v/>
      </c>
      <c r="B23" s="24"/>
      <c r="C23" s="25"/>
      <c r="D23" s="3"/>
      <c r="E23" s="3"/>
      <c r="F23" s="26"/>
      <c r="G23" s="26"/>
      <c r="H23" s="28" t="str">
        <f t="shared" si="9"/>
        <v/>
      </c>
      <c r="N23" s="115"/>
      <c r="O23" s="1" t="str">
        <f>設定!H29</f>
        <v>租税保険料</v>
      </c>
      <c r="P23" s="1"/>
      <c r="Q23" s="12">
        <f t="shared" si="15"/>
        <v>0</v>
      </c>
      <c r="U23" s="49">
        <v>4</v>
      </c>
      <c r="V23" s="50" t="str">
        <f t="shared" si="16"/>
        <v/>
      </c>
      <c r="W23" s="51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4.25" thickBot="1" x14ac:dyDescent="0.2">
      <c r="A24" s="11" t="str">
        <f>IF(B24="","",COUNTA($B$3:B24))</f>
        <v/>
      </c>
      <c r="B24" s="24"/>
      <c r="C24" s="25"/>
      <c r="D24" s="3"/>
      <c r="E24" s="3"/>
      <c r="F24" s="26"/>
      <c r="G24" s="26"/>
      <c r="H24" s="28" t="str">
        <f t="shared" si="9"/>
        <v/>
      </c>
      <c r="J24" t="s">
        <v>75</v>
      </c>
      <c r="N24" s="115"/>
      <c r="O24" s="1" t="str">
        <f>設定!H30</f>
        <v>借地借家料</v>
      </c>
      <c r="P24" s="1"/>
      <c r="Q24" s="12">
        <f t="shared" si="15"/>
        <v>0</v>
      </c>
      <c r="U24" s="52" t="s">
        <v>17</v>
      </c>
      <c r="V24" s="53" t="s">
        <v>54</v>
      </c>
      <c r="W24" s="54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x14ac:dyDescent="0.15">
      <c r="A25" s="11" t="str">
        <f>IF(B25="","",COUNTA($B$3:B25))</f>
        <v/>
      </c>
      <c r="B25" s="24"/>
      <c r="C25" s="25"/>
      <c r="D25" s="3"/>
      <c r="E25" s="3"/>
      <c r="F25" s="26"/>
      <c r="G25" s="26"/>
      <c r="H25" s="28" t="str">
        <f t="shared" si="9"/>
        <v/>
      </c>
      <c r="J25" s="39">
        <v>1</v>
      </c>
      <c r="K25" s="40" t="str">
        <f>V14</f>
        <v/>
      </c>
      <c r="L25" s="30" t="str">
        <f>W14</f>
        <v/>
      </c>
      <c r="M25" s="38"/>
      <c r="N25" s="115"/>
      <c r="O25" s="1" t="str">
        <f>設定!H31</f>
        <v>事務費</v>
      </c>
      <c r="P25" s="1"/>
      <c r="Q25" s="12">
        <f t="shared" si="15"/>
        <v>0</v>
      </c>
      <c r="U25" s="11">
        <v>1</v>
      </c>
      <c r="V25" s="46" t="str">
        <f>IF($U25&gt;MAX($AF$3:$AF$59),"",INDEX($B$3:$G$59,MATCH($U25,$AF$3:$AF$59,0),MATCH(V$24,$B$2:$G$2,0)))</f>
        <v/>
      </c>
      <c r="W25" s="12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x14ac:dyDescent="0.15">
      <c r="A26" s="11" t="str">
        <f>IF(B26="","",COUNTA($B$3:B26))</f>
        <v/>
      </c>
      <c r="B26" s="24"/>
      <c r="C26" s="25"/>
      <c r="D26" s="3"/>
      <c r="E26" s="3"/>
      <c r="F26" s="26"/>
      <c r="G26" s="26"/>
      <c r="H26" s="28" t="str">
        <f t="shared" si="9"/>
        <v/>
      </c>
      <c r="J26" s="41">
        <v>2</v>
      </c>
      <c r="K26" s="42" t="str">
        <f t="shared" ref="K26:L27" si="17">V15</f>
        <v/>
      </c>
      <c r="L26" s="27" t="str">
        <f t="shared" si="17"/>
        <v/>
      </c>
      <c r="M26" s="38"/>
      <c r="N26" s="115"/>
      <c r="O26" s="1" t="str">
        <f>設定!H32</f>
        <v>光熱水費</v>
      </c>
      <c r="P26" s="1"/>
      <c r="Q26" s="12">
        <f t="shared" si="15"/>
        <v>0</v>
      </c>
      <c r="U26" s="11">
        <v>2</v>
      </c>
      <c r="V26" s="46" t="str">
        <f t="shared" ref="V26:W28" si="18">IF($U26&gt;MAX($AF$3:$AF$59),"",INDEX($B$3:$G$59,MATCH($U26,$AF$3:$AF$59,0),MATCH(V$24,$B$2:$G$2,0)))</f>
        <v/>
      </c>
      <c r="W26" s="12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4.25" thickBot="1" x14ac:dyDescent="0.2">
      <c r="A27" s="11" t="str">
        <f>IF(B27="","",COUNTA($B$3:B27))</f>
        <v/>
      </c>
      <c r="B27" s="24"/>
      <c r="C27" s="25"/>
      <c r="D27" s="3"/>
      <c r="E27" s="3"/>
      <c r="F27" s="26"/>
      <c r="G27" s="26"/>
      <c r="H27" s="28" t="str">
        <f t="shared" si="9"/>
        <v/>
      </c>
      <c r="J27" s="43">
        <v>3</v>
      </c>
      <c r="K27" s="44" t="str">
        <f t="shared" si="17"/>
        <v/>
      </c>
      <c r="L27" s="31" t="str">
        <f t="shared" si="17"/>
        <v/>
      </c>
      <c r="M27" s="38"/>
      <c r="N27" s="115"/>
      <c r="O27" s="1" t="str">
        <f>設定!H33</f>
        <v>備品費</v>
      </c>
      <c r="P27" s="1"/>
      <c r="Q27" s="12">
        <f t="shared" si="15"/>
        <v>0</v>
      </c>
      <c r="U27" s="11">
        <v>3</v>
      </c>
      <c r="V27" s="46" t="str">
        <f t="shared" si="18"/>
        <v/>
      </c>
      <c r="W27" s="12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4.25" thickBot="1" x14ac:dyDescent="0.2">
      <c r="A28" s="11" t="str">
        <f>IF(B28="","",COUNTA($B$3:B28))</f>
        <v/>
      </c>
      <c r="B28" s="24"/>
      <c r="C28" s="25"/>
      <c r="D28" s="3"/>
      <c r="E28" s="3"/>
      <c r="F28" s="26"/>
      <c r="G28" s="26"/>
      <c r="H28" s="28" t="str">
        <f t="shared" si="9"/>
        <v/>
      </c>
      <c r="N28" s="115"/>
      <c r="O28" s="1" t="str">
        <f>設定!H34</f>
        <v>慶弔費</v>
      </c>
      <c r="P28" s="1"/>
      <c r="Q28" s="12">
        <f t="shared" si="15"/>
        <v>0</v>
      </c>
      <c r="U28" s="49">
        <v>4</v>
      </c>
      <c r="V28" s="50" t="str">
        <f t="shared" si="18"/>
        <v/>
      </c>
      <c r="W28" s="51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4.25" thickBot="1" x14ac:dyDescent="0.2">
      <c r="A29" s="11" t="str">
        <f>IF(B29="","",COUNTA($B$3:B29))</f>
        <v/>
      </c>
      <c r="B29" s="24"/>
      <c r="C29" s="25"/>
      <c r="D29" s="3"/>
      <c r="E29" s="3"/>
      <c r="F29" s="26"/>
      <c r="G29" s="26"/>
      <c r="H29" s="28" t="str">
        <f t="shared" si="9"/>
        <v/>
      </c>
      <c r="J29" t="s">
        <v>67</v>
      </c>
      <c r="N29" s="115"/>
      <c r="O29" s="1" t="str">
        <f>設定!H35</f>
        <v>接待費</v>
      </c>
      <c r="P29" s="1"/>
      <c r="Q29" s="12">
        <f t="shared" si="15"/>
        <v>0</v>
      </c>
      <c r="U29" s="52" t="s">
        <v>33</v>
      </c>
      <c r="V29" s="53" t="s">
        <v>54</v>
      </c>
      <c r="W29" s="54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x14ac:dyDescent="0.15">
      <c r="A30" s="11" t="str">
        <f>IF(B30="","",COUNTA($B$3:B30))</f>
        <v/>
      </c>
      <c r="B30" s="24"/>
      <c r="C30" s="25"/>
      <c r="D30" s="3"/>
      <c r="E30" s="3"/>
      <c r="F30" s="26"/>
      <c r="G30" s="26"/>
      <c r="H30" s="28" t="str">
        <f t="shared" si="9"/>
        <v/>
      </c>
      <c r="J30" s="39">
        <v>1</v>
      </c>
      <c r="K30" s="40"/>
      <c r="L30" s="30"/>
      <c r="M30" s="38"/>
      <c r="N30" s="115"/>
      <c r="O30" s="1" t="str">
        <f>設定!H36</f>
        <v>諸費</v>
      </c>
      <c r="P30" s="1"/>
      <c r="Q30" s="12">
        <f t="shared" si="15"/>
        <v>0</v>
      </c>
      <c r="U30" s="11">
        <v>1</v>
      </c>
      <c r="V30" s="46" t="str">
        <f>IF($U30&gt;MAX($AH$3:$AH$59),"",INDEX($B$3:$G$59,MATCH($U30,$AH$3:$AH$59,0),MATCH(V$29,$B$2:$G$2,0)))</f>
        <v/>
      </c>
      <c r="W30" s="12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x14ac:dyDescent="0.15">
      <c r="A31" s="11" t="str">
        <f>IF(B31="","",COUNTA($B$3:B31))</f>
        <v/>
      </c>
      <c r="B31" s="24"/>
      <c r="C31" s="25"/>
      <c r="D31" s="3"/>
      <c r="E31" s="3"/>
      <c r="F31" s="26"/>
      <c r="G31" s="26"/>
      <c r="H31" s="28" t="str">
        <f t="shared" si="9"/>
        <v/>
      </c>
      <c r="J31" s="41">
        <v>2</v>
      </c>
      <c r="K31" s="42"/>
      <c r="L31" s="27"/>
      <c r="M31" s="38"/>
      <c r="N31" s="115" t="s">
        <v>44</v>
      </c>
      <c r="O31" s="1" t="str">
        <f>設定!H37</f>
        <v>施設・整備費</v>
      </c>
      <c r="P31" s="1"/>
      <c r="Q31" s="12">
        <f t="shared" si="15"/>
        <v>0</v>
      </c>
      <c r="U31" s="11">
        <v>2</v>
      </c>
      <c r="V31" s="46" t="str">
        <f t="shared" ref="V31:W33" si="19">IF($U31&gt;MAX($AH$3:$AH$59),"",INDEX($B$3:$G$59,MATCH($U31,$AH$3:$AH$59,0),MATCH(V$29,$B$2:$G$2,0)))</f>
        <v/>
      </c>
      <c r="W31" s="12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4.25" thickBot="1" x14ac:dyDescent="0.2">
      <c r="A32" s="11" t="str">
        <f>IF(B32="","",COUNTA($B$3:B32))</f>
        <v/>
      </c>
      <c r="B32" s="24"/>
      <c r="C32" s="25"/>
      <c r="D32" s="3"/>
      <c r="E32" s="3"/>
      <c r="F32" s="26"/>
      <c r="G32" s="26"/>
      <c r="H32" s="28" t="str">
        <f t="shared" si="9"/>
        <v/>
      </c>
      <c r="J32" s="43">
        <v>3</v>
      </c>
      <c r="K32" s="44"/>
      <c r="L32" s="31"/>
      <c r="M32" s="38"/>
      <c r="N32" s="115"/>
      <c r="O32" s="1" t="str">
        <f>設定!H38</f>
        <v>会堂建築費</v>
      </c>
      <c r="P32" s="1"/>
      <c r="Q32" s="12">
        <f t="shared" si="15"/>
        <v>0</v>
      </c>
      <c r="U32" s="11">
        <v>3</v>
      </c>
      <c r="V32" s="46" t="str">
        <f t="shared" si="19"/>
        <v/>
      </c>
      <c r="W32" s="12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4.25" thickBot="1" x14ac:dyDescent="0.2">
      <c r="A33" s="11" t="str">
        <f>IF(B33="","",COUNTA($B$3:B33))</f>
        <v/>
      </c>
      <c r="B33" s="24"/>
      <c r="C33" s="25"/>
      <c r="D33" s="3"/>
      <c r="E33" s="3"/>
      <c r="F33" s="26"/>
      <c r="G33" s="26"/>
      <c r="H33" s="28" t="str">
        <f t="shared" si="9"/>
        <v/>
      </c>
      <c r="N33" s="115" t="s">
        <v>71</v>
      </c>
      <c r="O33" s="1" t="str">
        <f>設定!H39</f>
        <v>会堂返済費</v>
      </c>
      <c r="P33" s="1"/>
      <c r="Q33" s="12">
        <f t="shared" si="15"/>
        <v>0</v>
      </c>
      <c r="U33" s="13">
        <v>4</v>
      </c>
      <c r="V33" s="48" t="str">
        <f t="shared" si="19"/>
        <v/>
      </c>
      <c r="W33" s="15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4.25" thickBot="1" x14ac:dyDescent="0.2">
      <c r="A34" s="11" t="str">
        <f>IF(B34="","",COUNTA($B$3:B34))</f>
        <v/>
      </c>
      <c r="B34" s="24"/>
      <c r="C34" s="25"/>
      <c r="D34" s="3"/>
      <c r="E34" s="3"/>
      <c r="F34" s="26"/>
      <c r="G34" s="26"/>
      <c r="H34" s="28" t="str">
        <f t="shared" si="9"/>
        <v/>
      </c>
      <c r="N34" s="115"/>
      <c r="O34" s="1" t="str">
        <f>設定!H40</f>
        <v>その他返済金</v>
      </c>
      <c r="P34" s="1"/>
      <c r="Q34" s="12">
        <f t="shared" si="15"/>
        <v>0</v>
      </c>
      <c r="U34" s="55" t="s">
        <v>32</v>
      </c>
      <c r="V34" s="56" t="s">
        <v>54</v>
      </c>
      <c r="W34" s="57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x14ac:dyDescent="0.15">
      <c r="A35" s="11" t="str">
        <f>IF(B35="","",COUNTA($B$3:B35))</f>
        <v/>
      </c>
      <c r="B35" s="24"/>
      <c r="C35" s="25"/>
      <c r="D35" s="3"/>
      <c r="E35" s="3"/>
      <c r="F35" s="26"/>
      <c r="G35" s="26"/>
      <c r="H35" s="28" t="str">
        <f t="shared" si="9"/>
        <v/>
      </c>
      <c r="J35" s="76" t="s">
        <v>130</v>
      </c>
      <c r="K35" s="98"/>
      <c r="L35" s="58">
        <f>F3</f>
        <v>0</v>
      </c>
      <c r="N35" s="115" t="s">
        <v>72</v>
      </c>
      <c r="O35" s="1" t="str">
        <f>設定!H41</f>
        <v>会堂積立金</v>
      </c>
      <c r="P35" s="1"/>
      <c r="Q35" s="12">
        <f t="shared" si="15"/>
        <v>0</v>
      </c>
      <c r="U35" s="11">
        <v>1</v>
      </c>
      <c r="V35" s="46" t="str">
        <f>IF($U35&gt;MAX($AJ$3:$AJ$59),"",INDEX($B$3:$G$59,MATCH($U35,$AJ$3:$AJ$59,0),MATCH(V$34,$B$2:$G$2,0)))</f>
        <v/>
      </c>
      <c r="W35" s="12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x14ac:dyDescent="0.15">
      <c r="A36" s="11" t="str">
        <f>IF(B36="","",COUNTA($B$3:B36))</f>
        <v/>
      </c>
      <c r="B36" s="24"/>
      <c r="C36" s="25"/>
      <c r="D36" s="3"/>
      <c r="E36" s="3"/>
      <c r="F36" s="26"/>
      <c r="G36" s="26"/>
      <c r="H36" s="28" t="str">
        <f t="shared" si="9"/>
        <v/>
      </c>
      <c r="J36" s="80" t="s">
        <v>131</v>
      </c>
      <c r="K36" s="63"/>
      <c r="L36" s="12">
        <f>SUM(L17-Q37)</f>
        <v>0</v>
      </c>
      <c r="N36" s="115"/>
      <c r="O36" s="1" t="str">
        <f>設定!H42</f>
        <v>その他積立金</v>
      </c>
      <c r="P36" s="1"/>
      <c r="Q36" s="12">
        <f t="shared" si="15"/>
        <v>0</v>
      </c>
      <c r="U36" s="11">
        <v>2</v>
      </c>
      <c r="V36" s="46" t="str">
        <f t="shared" ref="V36:W38" si="20">IF($U36&gt;MAX($AJ$3:$AJ$59),"",INDEX($B$3:$G$59,MATCH($U36,$AJ$3:$AJ$59,0),MATCH(V$34,$B$2:$G$2,0)))</f>
        <v/>
      </c>
      <c r="W36" s="12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4.25" thickBot="1" x14ac:dyDescent="0.2">
      <c r="A37" s="11" t="str">
        <f>IF(B37="","",COUNTA($B$3:B37))</f>
        <v/>
      </c>
      <c r="B37" s="24"/>
      <c r="C37" s="25"/>
      <c r="D37" s="3"/>
      <c r="E37" s="3"/>
      <c r="F37" s="26"/>
      <c r="G37" s="26"/>
      <c r="H37" s="28" t="str">
        <f t="shared" si="9"/>
        <v/>
      </c>
      <c r="J37" s="82" t="s">
        <v>132</v>
      </c>
      <c r="K37" s="99"/>
      <c r="L37" s="15">
        <f>SUM(L35:L36)</f>
        <v>0</v>
      </c>
      <c r="N37" s="122" t="s">
        <v>73</v>
      </c>
      <c r="O37" s="120"/>
      <c r="P37" s="120"/>
      <c r="Q37" s="15">
        <f>SUM(Q4:Q36)</f>
        <v>0</v>
      </c>
      <c r="U37" s="11">
        <v>3</v>
      </c>
      <c r="V37" s="46" t="str">
        <f t="shared" si="20"/>
        <v/>
      </c>
      <c r="W37" s="12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4.25" thickBot="1" x14ac:dyDescent="0.2">
      <c r="A38" s="11" t="str">
        <f>IF(B38="","",COUNTA($B$3:B38))</f>
        <v/>
      </c>
      <c r="B38" s="24"/>
      <c r="C38" s="25"/>
      <c r="D38" s="3"/>
      <c r="E38" s="3"/>
      <c r="F38" s="26"/>
      <c r="G38" s="26"/>
      <c r="H38" s="28" t="str">
        <f t="shared" si="9"/>
        <v/>
      </c>
      <c r="U38" s="13">
        <v>4</v>
      </c>
      <c r="V38" s="48" t="str">
        <f t="shared" si="20"/>
        <v/>
      </c>
      <c r="W38" s="15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x14ac:dyDescent="0.15">
      <c r="A39" s="11" t="str">
        <f>IF(B39="","",COUNTA($B$3:B39))</f>
        <v/>
      </c>
      <c r="B39" s="24"/>
      <c r="C39" s="25"/>
      <c r="D39" s="3"/>
      <c r="E39" s="3"/>
      <c r="F39" s="26"/>
      <c r="G39" s="26"/>
      <c r="H39" s="28" t="str">
        <f t="shared" si="9"/>
        <v/>
      </c>
      <c r="U39" s="55" t="s">
        <v>46</v>
      </c>
      <c r="V39" s="56" t="s">
        <v>54</v>
      </c>
      <c r="W39" s="57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4.25" thickBot="1" x14ac:dyDescent="0.2">
      <c r="A40" s="11" t="str">
        <f>IF(B40="","",COUNTA($B$3:B40))</f>
        <v/>
      </c>
      <c r="B40" s="24"/>
      <c r="C40" s="25"/>
      <c r="D40" s="3"/>
      <c r="E40" s="3"/>
      <c r="F40" s="26"/>
      <c r="G40" s="26"/>
      <c r="H40" s="28" t="str">
        <f t="shared" si="9"/>
        <v/>
      </c>
      <c r="J40" t="s">
        <v>97</v>
      </c>
      <c r="L40" s="6">
        <f>L1</f>
        <v>2016</v>
      </c>
      <c r="M40" s="6"/>
      <c r="N40" s="4">
        <f>N1</f>
        <v>5</v>
      </c>
      <c r="O40" s="114">
        <f>O1</f>
        <v>0</v>
      </c>
      <c r="P40" s="114"/>
      <c r="Q40" s="5">
        <f>Q1</f>
        <v>0</v>
      </c>
      <c r="U40" s="11">
        <v>1</v>
      </c>
      <c r="V40" s="46" t="str">
        <f>IF($U40&gt;MAX($AL$3:$AL$59),"",INDEX($B$3:$G$59,MATCH($U40,$AL$3:$AL$59,0),MATCH(V$39,$B$2:$G$2,0)))</f>
        <v/>
      </c>
      <c r="W40" s="12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x14ac:dyDescent="0.15">
      <c r="A41" s="11" t="str">
        <f>IF(B41="","",COUNTA($B$3:B41))</f>
        <v/>
      </c>
      <c r="B41" s="24"/>
      <c r="C41" s="25"/>
      <c r="D41" s="3"/>
      <c r="E41" s="3"/>
      <c r="F41" s="26"/>
      <c r="G41" s="26"/>
      <c r="H41" s="28" t="str">
        <f t="shared" si="9"/>
        <v/>
      </c>
      <c r="J41" s="9" t="str">
        <f>P15</f>
        <v>本部什一献金</v>
      </c>
      <c r="K41" s="10"/>
      <c r="L41" s="71">
        <f>SUMIF(E$3:E$59,J41,G$3:G$59)</f>
        <v>0</v>
      </c>
      <c r="M41" s="74"/>
      <c r="N41" s="116" t="s">
        <v>90</v>
      </c>
      <c r="O41" s="10" t="s">
        <v>83</v>
      </c>
      <c r="P41" s="10"/>
      <c r="Q41" s="58">
        <f>SUMIF(E$3:E$59,N$41&amp;"・"&amp;O41,G$3:G$59)</f>
        <v>0</v>
      </c>
      <c r="U41" s="11">
        <v>2</v>
      </c>
      <c r="V41" s="46" t="str">
        <f t="shared" ref="V41:W42" si="21">IF($U41&gt;MAX($AL$3:$AL$59),"",INDEX($B$3:$G$59,MATCH($U41,$AL$3:$AL$59,0),MATCH(V$39,$B$2:$G$2,0)))</f>
        <v/>
      </c>
      <c r="W41" s="12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4.25" thickBot="1" x14ac:dyDescent="0.2">
      <c r="A42" s="11" t="str">
        <f>IF(B42="","",COUNTA($B$3:B42))</f>
        <v/>
      </c>
      <c r="B42" s="24"/>
      <c r="C42" s="25"/>
      <c r="D42" s="3"/>
      <c r="E42" s="3"/>
      <c r="F42" s="26"/>
      <c r="G42" s="26"/>
      <c r="H42" s="28" t="str">
        <f t="shared" si="9"/>
        <v/>
      </c>
      <c r="J42" s="11" t="str">
        <f>P16</f>
        <v>厚生福祉献金</v>
      </c>
      <c r="K42" s="1"/>
      <c r="L42" s="72">
        <f>SUMIF(E$3:E$59,J42,G$3:G$59)</f>
        <v>0</v>
      </c>
      <c r="M42" s="64"/>
      <c r="N42" s="117"/>
      <c r="O42" s="1" t="s">
        <v>91</v>
      </c>
      <c r="P42" s="1"/>
      <c r="Q42" s="12">
        <f t="shared" ref="Q42:Q44" si="22">SUMIF(E$3:E$59,N$41&amp;"・"&amp;O42,G$3:G$59)</f>
        <v>0</v>
      </c>
      <c r="U42" s="13">
        <v>3</v>
      </c>
      <c r="V42" s="48" t="str">
        <f t="shared" si="21"/>
        <v/>
      </c>
      <c r="W42" s="15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x14ac:dyDescent="0.15">
      <c r="A43" s="11" t="str">
        <f>IF(B43="","",COUNTA($B$3:B43))</f>
        <v/>
      </c>
      <c r="B43" s="24"/>
      <c r="C43" s="25"/>
      <c r="D43" s="3"/>
      <c r="E43" s="3"/>
      <c r="F43" s="26"/>
      <c r="G43" s="26"/>
      <c r="H43" s="28" t="str">
        <f t="shared" si="9"/>
        <v/>
      </c>
      <c r="J43" s="11" t="str">
        <f>P17</f>
        <v>退職積立献金</v>
      </c>
      <c r="K43" s="1"/>
      <c r="L43" s="72">
        <f t="shared" ref="L43:L52" si="23">SUMIF(E$3:E$59,J43,G$3:G$59)</f>
        <v>0</v>
      </c>
      <c r="M43" s="64"/>
      <c r="N43" s="117"/>
      <c r="O43" s="60" t="s">
        <v>92</v>
      </c>
      <c r="P43" s="60"/>
      <c r="Q43" s="12">
        <f t="shared" si="22"/>
        <v>0</v>
      </c>
      <c r="U43" s="55" t="s">
        <v>48</v>
      </c>
      <c r="V43" s="56"/>
      <c r="W43" s="57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x14ac:dyDescent="0.15">
      <c r="A44" s="11" t="str">
        <f>IF(B44="","",COUNTA($B$3:B44))</f>
        <v/>
      </c>
      <c r="B44" s="24"/>
      <c r="C44" s="25"/>
      <c r="D44" s="3"/>
      <c r="E44" s="3"/>
      <c r="F44" s="26"/>
      <c r="G44" s="26"/>
      <c r="H44" s="28" t="str">
        <f t="shared" si="9"/>
        <v/>
      </c>
      <c r="J44" s="115" t="s">
        <v>80</v>
      </c>
      <c r="K44" s="1" t="s">
        <v>83</v>
      </c>
      <c r="L44" s="72">
        <f>SUMIF(E$3:E$59,J$44&amp;"・"&amp;K44,G$3:G$59)</f>
        <v>0</v>
      </c>
      <c r="M44" s="64"/>
      <c r="N44" s="118"/>
      <c r="O44" s="62"/>
      <c r="P44" s="63"/>
      <c r="Q44" s="59">
        <f t="shared" si="22"/>
        <v>0</v>
      </c>
      <c r="U44" s="11">
        <v>1</v>
      </c>
      <c r="V44" s="46" t="str">
        <f>IF($U44&gt;MAX($AN$3:$AN$59),"",INDEX($B$3:$G$59,MATCH($U44,$AN$3:$AN$59,0),MATCH(V$43,$B$2:$G$2,0)))</f>
        <v/>
      </c>
      <c r="W44" s="12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x14ac:dyDescent="0.15">
      <c r="A45" s="11" t="str">
        <f>IF(B45="","",COUNTA($B$3:B45))</f>
        <v/>
      </c>
      <c r="B45" s="24"/>
      <c r="C45" s="25"/>
      <c r="D45" s="3"/>
      <c r="E45" s="3"/>
      <c r="F45" s="26"/>
      <c r="G45" s="26"/>
      <c r="H45" s="28" t="str">
        <f t="shared" si="9"/>
        <v/>
      </c>
      <c r="J45" s="115"/>
      <c r="K45" s="1" t="s">
        <v>82</v>
      </c>
      <c r="L45" s="72">
        <f t="shared" ref="L45:L49" si="24">SUMIF(E$3:E$59,J$44&amp;"・"&amp;K45,G$3:G$59)</f>
        <v>0</v>
      </c>
      <c r="M45" s="64"/>
      <c r="N45" s="63" t="s">
        <v>93</v>
      </c>
      <c r="O45" s="64"/>
      <c r="P45" s="64"/>
      <c r="Q45" s="12">
        <f t="shared" ref="Q45:Q51" si="25">SUMIF(E$3:E$59,N45,G$3:G$59)</f>
        <v>0</v>
      </c>
      <c r="U45" s="11">
        <v>2</v>
      </c>
      <c r="V45" s="46" t="str">
        <f t="shared" ref="V45:W46" si="26">IF($U45&gt;MAX($AN$3:$AN$59),"",INDEX($B$3:$G$59,MATCH($U45,$AN$3:$AN$59,0),MATCH(V$43,$B$2:$G$2,0)))</f>
        <v/>
      </c>
      <c r="W45" s="12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4.25" thickBot="1" x14ac:dyDescent="0.2">
      <c r="A46" s="11" t="str">
        <f>IF(B46="","",COUNTA($B$3:B46))</f>
        <v/>
      </c>
      <c r="B46" s="24"/>
      <c r="C46" s="25"/>
      <c r="D46" s="3"/>
      <c r="E46" s="3"/>
      <c r="F46" s="26"/>
      <c r="G46" s="26"/>
      <c r="H46" s="28" t="str">
        <f t="shared" si="9"/>
        <v/>
      </c>
      <c r="J46" s="115"/>
      <c r="K46" s="1" t="s">
        <v>84</v>
      </c>
      <c r="L46" s="72">
        <f t="shared" si="24"/>
        <v>0</v>
      </c>
      <c r="M46" s="64"/>
      <c r="N46" s="70" t="s">
        <v>94</v>
      </c>
      <c r="O46" s="65"/>
      <c r="P46" s="66"/>
      <c r="Q46" s="59">
        <f t="shared" si="25"/>
        <v>0</v>
      </c>
      <c r="U46" s="13">
        <v>3</v>
      </c>
      <c r="V46" s="48" t="str">
        <f t="shared" si="26"/>
        <v/>
      </c>
      <c r="W46" s="15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x14ac:dyDescent="0.15">
      <c r="A47" s="11" t="str">
        <f>IF(B47="","",COUNTA($B$3:B47))</f>
        <v/>
      </c>
      <c r="B47" s="24"/>
      <c r="C47" s="25"/>
      <c r="D47" s="3"/>
      <c r="E47" s="3"/>
      <c r="F47" s="26"/>
      <c r="G47" s="26"/>
      <c r="H47" s="28" t="str">
        <f t="shared" si="9"/>
        <v/>
      </c>
      <c r="J47" s="115"/>
      <c r="K47" s="1" t="s">
        <v>81</v>
      </c>
      <c r="L47" s="72">
        <f t="shared" si="24"/>
        <v>0</v>
      </c>
      <c r="M47" s="64"/>
      <c r="N47" s="67" t="s">
        <v>95</v>
      </c>
      <c r="O47" s="65"/>
      <c r="P47" s="66"/>
      <c r="Q47" s="59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x14ac:dyDescent="0.15">
      <c r="A48" s="11" t="str">
        <f>IF(B48="","",COUNTA($B$3:B48))</f>
        <v/>
      </c>
      <c r="B48" s="24"/>
      <c r="C48" s="25"/>
      <c r="D48" s="3"/>
      <c r="E48" s="3"/>
      <c r="F48" s="26"/>
      <c r="G48" s="26"/>
      <c r="H48" s="28" t="str">
        <f t="shared" si="9"/>
        <v/>
      </c>
      <c r="J48" s="115"/>
      <c r="K48" s="1" t="s">
        <v>85</v>
      </c>
      <c r="L48" s="72">
        <f t="shared" si="24"/>
        <v>0</v>
      </c>
      <c r="M48" s="64"/>
      <c r="N48" s="67"/>
      <c r="O48" s="67"/>
      <c r="P48" s="66"/>
      <c r="Q48" s="59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x14ac:dyDescent="0.15">
      <c r="A49" s="11" t="str">
        <f>IF(B49="","",COUNTA($B$3:B49))</f>
        <v/>
      </c>
      <c r="B49" s="24"/>
      <c r="C49" s="25"/>
      <c r="D49" s="3"/>
      <c r="E49" s="3"/>
      <c r="F49" s="26"/>
      <c r="G49" s="26"/>
      <c r="H49" s="28" t="str">
        <f t="shared" si="9"/>
        <v/>
      </c>
      <c r="J49" s="115"/>
      <c r="K49" s="1" t="s">
        <v>86</v>
      </c>
      <c r="L49" s="72">
        <f t="shared" si="24"/>
        <v>0</v>
      </c>
      <c r="M49" s="64"/>
      <c r="N49" s="70"/>
      <c r="O49" s="70"/>
      <c r="P49" s="63"/>
      <c r="Q49" s="59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x14ac:dyDescent="0.15">
      <c r="A50" s="11" t="str">
        <f>IF(B50="","",COUNTA($B$3:B50))</f>
        <v/>
      </c>
      <c r="B50" s="24"/>
      <c r="C50" s="25"/>
      <c r="D50" s="3"/>
      <c r="E50" s="3"/>
      <c r="F50" s="26"/>
      <c r="G50" s="26"/>
      <c r="H50" s="28" t="str">
        <f t="shared" si="9"/>
        <v/>
      </c>
      <c r="J50" s="11" t="s">
        <v>87</v>
      </c>
      <c r="K50" s="1"/>
      <c r="L50" s="72">
        <f t="shared" si="23"/>
        <v>0</v>
      </c>
      <c r="M50" s="64"/>
      <c r="N50" s="68"/>
      <c r="O50" s="68"/>
      <c r="P50" s="69"/>
      <c r="Q50" s="59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x14ac:dyDescent="0.15">
      <c r="A51" s="11" t="str">
        <f>IF(B51="","",COUNTA($B$3:B51))</f>
        <v/>
      </c>
      <c r="B51" s="24"/>
      <c r="C51" s="25"/>
      <c r="D51" s="3"/>
      <c r="E51" s="3"/>
      <c r="F51" s="26"/>
      <c r="G51" s="26"/>
      <c r="H51" s="28" t="str">
        <f t="shared" si="9"/>
        <v/>
      </c>
      <c r="J51" s="11" t="s">
        <v>88</v>
      </c>
      <c r="K51" s="1"/>
      <c r="L51" s="72">
        <f t="shared" si="23"/>
        <v>0</v>
      </c>
      <c r="M51" s="64"/>
      <c r="N51" s="69" t="s">
        <v>96</v>
      </c>
      <c r="O51" s="61"/>
      <c r="P51" s="61"/>
      <c r="Q51" s="12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4.25" thickBot="1" x14ac:dyDescent="0.2">
      <c r="A52" s="11" t="str">
        <f>IF(B52="","",COUNTA($B$3:B52))</f>
        <v/>
      </c>
      <c r="B52" s="24"/>
      <c r="C52" s="25"/>
      <c r="D52" s="3"/>
      <c r="E52" s="3"/>
      <c r="F52" s="26"/>
      <c r="G52" s="26"/>
      <c r="H52" s="28" t="str">
        <f t="shared" si="9"/>
        <v/>
      </c>
      <c r="J52" s="13" t="s">
        <v>89</v>
      </c>
      <c r="K52" s="14"/>
      <c r="L52" s="73">
        <f t="shared" si="23"/>
        <v>0</v>
      </c>
      <c r="M52" s="75"/>
      <c r="N52" s="119" t="s">
        <v>60</v>
      </c>
      <c r="O52" s="120"/>
      <c r="P52" s="120"/>
      <c r="Q52" s="29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x14ac:dyDescent="0.15">
      <c r="A53" s="11" t="str">
        <f>IF(B53="","",COUNTA($B$3:B53))</f>
        <v/>
      </c>
      <c r="B53" s="24"/>
      <c r="C53" s="25"/>
      <c r="D53" s="3"/>
      <c r="E53" s="3"/>
      <c r="F53" s="26"/>
      <c r="G53" s="26"/>
      <c r="H53" s="28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4.25" thickBot="1" x14ac:dyDescent="0.2">
      <c r="A54" s="11" t="str">
        <f>IF(B54="","",COUNTA($B$3:B54))</f>
        <v/>
      </c>
      <c r="B54" s="24"/>
      <c r="C54" s="25"/>
      <c r="D54" s="3"/>
      <c r="E54" s="3"/>
      <c r="F54" s="26"/>
      <c r="G54" s="26"/>
      <c r="H54" s="28" t="str">
        <f t="shared" si="9"/>
        <v/>
      </c>
      <c r="J54" t="s">
        <v>98</v>
      </c>
      <c r="L54" s="6">
        <f>L40</f>
        <v>2016</v>
      </c>
      <c r="M54" s="6"/>
      <c r="N54" s="4">
        <f>N40</f>
        <v>5</v>
      </c>
      <c r="O54" s="114">
        <f>O40</f>
        <v>0</v>
      </c>
      <c r="P54" s="114"/>
      <c r="Q54" s="5">
        <f>Q40</f>
        <v>0</v>
      </c>
      <c r="Y54" t="str">
        <f t="shared" si="0"/>
        <v/>
      </c>
      <c r="Z54" t="str">
        <f>IF(Y54="◎",COUNTIF(Y$3:Y54,"◎"),"")</f>
        <v/>
      </c>
      <c r="AA54" t="str">
        <f t="shared" si="1"/>
        <v/>
      </c>
      <c r="AB54" t="str">
        <f>IF(AA54="◎",COUNTIF(AA$3:AA54,"◎"),"")</f>
        <v/>
      </c>
      <c r="AC54" t="str">
        <f t="shared" si="2"/>
        <v/>
      </c>
      <c r="AD54" t="str">
        <f>IF(AC54="◎",COUNTIF(AC$3:AC54,"◎"),"")</f>
        <v/>
      </c>
      <c r="AE54" t="str">
        <f t="shared" si="3"/>
        <v/>
      </c>
      <c r="AF54" t="str">
        <f>IF(AE54="◎",COUNTIF(AE$3:AE54,"◎"),"")</f>
        <v/>
      </c>
      <c r="AG54" t="str">
        <f t="shared" si="4"/>
        <v/>
      </c>
      <c r="AH54" t="str">
        <f>IF(AG54="◎",COUNTIF(AG$3:AG54,"◎"),"")</f>
        <v/>
      </c>
      <c r="AI54" t="str">
        <f t="shared" si="5"/>
        <v/>
      </c>
      <c r="AJ54" t="str">
        <f>IF(AI54="◎",COUNTIF(AI$3:AI54,"◎"),"")</f>
        <v/>
      </c>
      <c r="AK54" t="str">
        <f t="shared" si="6"/>
        <v/>
      </c>
      <c r="AL54" t="str">
        <f>IF(AK54="◎",COUNTIF(AK$3:AK54,"◎"),"")</f>
        <v/>
      </c>
      <c r="AM54" t="str">
        <f t="shared" si="7"/>
        <v/>
      </c>
      <c r="AN54" t="str">
        <f>IF(AM54="◎",COUNTIF(AM$3:AM54,"◎"),"")</f>
        <v/>
      </c>
    </row>
    <row r="55" spans="1:40" x14ac:dyDescent="0.15">
      <c r="A55" s="11" t="str">
        <f>IF(B55="","",COUNTA($B$3:B55))</f>
        <v/>
      </c>
      <c r="B55" s="24"/>
      <c r="C55" s="25"/>
      <c r="D55" s="3"/>
      <c r="E55" s="3"/>
      <c r="F55" s="26"/>
      <c r="G55" s="26"/>
      <c r="H55" s="28" t="str">
        <f t="shared" si="9"/>
        <v/>
      </c>
      <c r="J55" s="76" t="s">
        <v>99</v>
      </c>
      <c r="K55" s="77"/>
      <c r="L55" s="78">
        <f>SUMIF(E$3:E$59,J55,G$3:G$59)</f>
        <v>0</v>
      </c>
      <c r="M55" s="74"/>
      <c r="N55" s="77"/>
      <c r="O55" s="77"/>
      <c r="P55" s="77"/>
      <c r="Q55" s="79"/>
      <c r="Y55" t="str">
        <f t="shared" si="0"/>
        <v/>
      </c>
      <c r="Z55" t="str">
        <f>IF(Y55="◎",COUNTIF(Y$3:Y55,"◎"),"")</f>
        <v/>
      </c>
      <c r="AA55" t="str">
        <f t="shared" si="1"/>
        <v/>
      </c>
      <c r="AB55" t="str">
        <f>IF(AA55="◎",COUNTIF(AA$3:AA55,"◎"),"")</f>
        <v/>
      </c>
      <c r="AC55" t="str">
        <f t="shared" si="2"/>
        <v/>
      </c>
      <c r="AD55" t="str">
        <f>IF(AC55="◎",COUNTIF(AC$3:AC55,"◎"),"")</f>
        <v/>
      </c>
      <c r="AE55" t="str">
        <f t="shared" si="3"/>
        <v/>
      </c>
      <c r="AF55" t="str">
        <f>IF(AE55="◎",COUNTIF(AE$3:AE55,"◎"),"")</f>
        <v/>
      </c>
      <c r="AG55" t="str">
        <f t="shared" si="4"/>
        <v/>
      </c>
      <c r="AH55" t="str">
        <f>IF(AG55="◎",COUNTIF(AG$3:AG55,"◎"),"")</f>
        <v/>
      </c>
      <c r="AI55" t="str">
        <f t="shared" si="5"/>
        <v/>
      </c>
      <c r="AJ55" t="str">
        <f>IF(AI55="◎",COUNTIF(AI$3:AI55,"◎"),"")</f>
        <v/>
      </c>
      <c r="AK55" t="str">
        <f t="shared" si="6"/>
        <v/>
      </c>
      <c r="AL55" t="str">
        <f>IF(AK55="◎",COUNTIF(AK$3:AK55,"◎"),"")</f>
        <v/>
      </c>
      <c r="AM55" t="str">
        <f t="shared" si="7"/>
        <v/>
      </c>
      <c r="AN55" t="str">
        <f>IF(AM55="◎",COUNTIF(AM$3:AM55,"◎"),"")</f>
        <v/>
      </c>
    </row>
    <row r="56" spans="1:40" x14ac:dyDescent="0.15">
      <c r="A56" s="11" t="str">
        <f>IF(B56="","",COUNTA($B$3:B56))</f>
        <v/>
      </c>
      <c r="B56" s="24"/>
      <c r="C56" s="25"/>
      <c r="D56" s="3"/>
      <c r="E56" s="3"/>
      <c r="F56" s="26"/>
      <c r="G56" s="26"/>
      <c r="H56" s="28" t="str">
        <f t="shared" si="9"/>
        <v/>
      </c>
      <c r="J56" s="80"/>
      <c r="K56" s="70"/>
      <c r="L56" s="70"/>
      <c r="M56" s="64"/>
      <c r="N56" s="70"/>
      <c r="O56" s="70"/>
      <c r="P56" s="70"/>
      <c r="Q56" s="81"/>
      <c r="Y56" t="str">
        <f t="shared" si="0"/>
        <v/>
      </c>
      <c r="Z56" t="str">
        <f>IF(Y56="◎",COUNTIF(Y$3:Y56,"◎"),"")</f>
        <v/>
      </c>
      <c r="AA56" t="str">
        <f t="shared" si="1"/>
        <v/>
      </c>
      <c r="AB56" t="str">
        <f>IF(AA56="◎",COUNTIF(AA$3:AA56,"◎"),"")</f>
        <v/>
      </c>
      <c r="AC56" t="str">
        <f t="shared" si="2"/>
        <v/>
      </c>
      <c r="AD56" t="str">
        <f>IF(AC56="◎",COUNTIF(AC$3:AC56,"◎"),"")</f>
        <v/>
      </c>
      <c r="AE56" t="str">
        <f t="shared" si="3"/>
        <v/>
      </c>
      <c r="AF56" t="str">
        <f>IF(AE56="◎",COUNTIF(AE$3:AE56,"◎"),"")</f>
        <v/>
      </c>
      <c r="AG56" t="str">
        <f t="shared" si="4"/>
        <v/>
      </c>
      <c r="AH56" t="str">
        <f>IF(AG56="◎",COUNTIF(AG$3:AG56,"◎"),"")</f>
        <v/>
      </c>
      <c r="AI56" t="str">
        <f t="shared" si="5"/>
        <v/>
      </c>
      <c r="AJ56" t="str">
        <f>IF(AI56="◎",COUNTIF(AI$3:AI56,"◎"),"")</f>
        <v/>
      </c>
      <c r="AK56" t="str">
        <f t="shared" si="6"/>
        <v/>
      </c>
      <c r="AL56" t="str">
        <f>IF(AK56="◎",COUNTIF(AK$3:AK56,"◎"),"")</f>
        <v/>
      </c>
      <c r="AM56" t="str">
        <f t="shared" si="7"/>
        <v/>
      </c>
      <c r="AN56" t="str">
        <f>IF(AM56="◎",COUNTIF(AM$3:AM56,"◎"),"")</f>
        <v/>
      </c>
    </row>
    <row r="57" spans="1:40" x14ac:dyDescent="0.15">
      <c r="A57" s="11" t="str">
        <f>IF(B57="","",COUNTA($B$3:B57))</f>
        <v/>
      </c>
      <c r="B57" s="24"/>
      <c r="C57" s="25"/>
      <c r="D57" s="3"/>
      <c r="E57" s="3"/>
      <c r="F57" s="26"/>
      <c r="G57" s="26"/>
      <c r="H57" s="28" t="str">
        <f t="shared" si="9"/>
        <v/>
      </c>
      <c r="J57" s="80"/>
      <c r="K57" s="70"/>
      <c r="L57" s="70"/>
      <c r="M57" s="64"/>
      <c r="N57" s="70"/>
      <c r="O57" s="70"/>
      <c r="P57" s="70"/>
      <c r="Q57" s="81"/>
      <c r="Y57" t="str">
        <f t="shared" si="0"/>
        <v/>
      </c>
      <c r="Z57" t="str">
        <f>IF(Y57="◎",COUNTIF(Y$3:Y57,"◎"),"")</f>
        <v/>
      </c>
      <c r="AA57" t="str">
        <f t="shared" si="1"/>
        <v/>
      </c>
      <c r="AB57" t="str">
        <f>IF(AA57="◎",COUNTIF(AA$3:AA57,"◎"),"")</f>
        <v/>
      </c>
      <c r="AC57" t="str">
        <f t="shared" si="2"/>
        <v/>
      </c>
      <c r="AD57" t="str">
        <f>IF(AC57="◎",COUNTIF(AC$3:AC57,"◎"),"")</f>
        <v/>
      </c>
      <c r="AE57" t="str">
        <f t="shared" si="3"/>
        <v/>
      </c>
      <c r="AF57" t="str">
        <f>IF(AE57="◎",COUNTIF(AE$3:AE57,"◎"),"")</f>
        <v/>
      </c>
      <c r="AG57" t="str">
        <f t="shared" si="4"/>
        <v/>
      </c>
      <c r="AH57" t="str">
        <f>IF(AG57="◎",COUNTIF(AG$3:AG57,"◎"),"")</f>
        <v/>
      </c>
      <c r="AI57" t="str">
        <f t="shared" si="5"/>
        <v/>
      </c>
      <c r="AJ57" t="str">
        <f>IF(AI57="◎",COUNTIF(AI$3:AI57,"◎"),"")</f>
        <v/>
      </c>
      <c r="AK57" t="str">
        <f t="shared" si="6"/>
        <v/>
      </c>
      <c r="AL57" t="str">
        <f>IF(AK57="◎",COUNTIF(AK$3:AK57,"◎"),"")</f>
        <v/>
      </c>
      <c r="AM57" t="str">
        <f t="shared" si="7"/>
        <v/>
      </c>
      <c r="AN57" t="str">
        <f>IF(AM57="◎",COUNTIF(AM$3:AM57,"◎"),"")</f>
        <v/>
      </c>
    </row>
    <row r="58" spans="1:40" ht="14.25" thickBot="1" x14ac:dyDescent="0.2">
      <c r="A58" s="11" t="str">
        <f>IF(B58="","",COUNTA($B$3:B58))</f>
        <v/>
      </c>
      <c r="B58" s="24"/>
      <c r="C58" s="25"/>
      <c r="D58" s="3"/>
      <c r="E58" s="3"/>
      <c r="F58" s="26"/>
      <c r="G58" s="26"/>
      <c r="H58" s="28" t="str">
        <f t="shared" si="9"/>
        <v/>
      </c>
      <c r="J58" s="82"/>
      <c r="K58" s="83"/>
      <c r="L58" s="83"/>
      <c r="M58" s="75"/>
      <c r="N58" s="121" t="s">
        <v>60</v>
      </c>
      <c r="O58" s="121"/>
      <c r="P58" s="121"/>
      <c r="Q58" s="84">
        <f>SUM(L55:L58,Q55:Q57)</f>
        <v>0</v>
      </c>
      <c r="Y58" t="str">
        <f t="shared" si="0"/>
        <v/>
      </c>
      <c r="Z58" t="str">
        <f>IF(Y58="◎",COUNTIF(Y$3:Y58,"◎"),"")</f>
        <v/>
      </c>
      <c r="AA58" t="str">
        <f t="shared" si="1"/>
        <v/>
      </c>
      <c r="AB58" t="str">
        <f>IF(AA58="◎",COUNTIF(AA$3:AA58,"◎"),"")</f>
        <v/>
      </c>
      <c r="AC58" t="str">
        <f t="shared" si="2"/>
        <v/>
      </c>
      <c r="AD58" t="str">
        <f>IF(AC58="◎",COUNTIF(AC$3:AC58,"◎"),"")</f>
        <v/>
      </c>
      <c r="AE58" t="str">
        <f t="shared" si="3"/>
        <v/>
      </c>
      <c r="AF58" t="str">
        <f>IF(AE58="◎",COUNTIF(AE$3:AE58,"◎"),"")</f>
        <v/>
      </c>
      <c r="AG58" t="str">
        <f t="shared" si="4"/>
        <v/>
      </c>
      <c r="AH58" t="str">
        <f>IF(AG58="◎",COUNTIF(AG$3:AG58,"◎"),"")</f>
        <v/>
      </c>
      <c r="AI58" t="str">
        <f t="shared" si="5"/>
        <v/>
      </c>
      <c r="AJ58" t="str">
        <f>IF(AI58="◎",COUNTIF(AI$3:AI58,"◎"),"")</f>
        <v/>
      </c>
      <c r="AK58" t="str">
        <f t="shared" si="6"/>
        <v/>
      </c>
      <c r="AL58" t="str">
        <f>IF(AK58="◎",COUNTIF(AK$3:AK58,"◎"),"")</f>
        <v/>
      </c>
      <c r="AM58" t="str">
        <f t="shared" si="7"/>
        <v/>
      </c>
      <c r="AN58" t="str">
        <f>IF(AM58="◎",COUNTIF(AM$3:AM58,"◎"),"")</f>
        <v/>
      </c>
    </row>
    <row r="59" spans="1:40" x14ac:dyDescent="0.15">
      <c r="A59" s="11" t="str">
        <f>IF(B59="","",COUNTA($B$3:B59))</f>
        <v/>
      </c>
      <c r="B59" s="24"/>
      <c r="C59" s="25"/>
      <c r="D59" s="3"/>
      <c r="E59" s="3"/>
      <c r="F59" s="26"/>
      <c r="G59" s="26"/>
      <c r="H59" s="28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4.25" thickBot="1" x14ac:dyDescent="0.2">
      <c r="A60" s="16"/>
      <c r="B60" s="17"/>
      <c r="C60" s="17" t="s">
        <v>60</v>
      </c>
      <c r="D60" s="17"/>
      <c r="E60" s="17"/>
      <c r="F60" s="18">
        <f>SUM(F3:F59)</f>
        <v>0</v>
      </c>
      <c r="G60" s="18">
        <f>SUM(G3:G59)</f>
        <v>0</v>
      </c>
      <c r="H60" s="19">
        <f>SUM(F60-G60)</f>
        <v>0</v>
      </c>
    </row>
  </sheetData>
  <sheetProtection sheet="1" objects="1" scenarios="1"/>
  <mergeCells count="26">
    <mergeCell ref="F1:G1"/>
    <mergeCell ref="O1:P1"/>
    <mergeCell ref="J2:L2"/>
    <mergeCell ref="N2:Q2"/>
    <mergeCell ref="J3:K3"/>
    <mergeCell ref="N3:P3"/>
    <mergeCell ref="N35:N36"/>
    <mergeCell ref="J4:J6"/>
    <mergeCell ref="N4:N6"/>
    <mergeCell ref="J7:J11"/>
    <mergeCell ref="N7:N14"/>
    <mergeCell ref="J12:J14"/>
    <mergeCell ref="J15:J16"/>
    <mergeCell ref="N15:N21"/>
    <mergeCell ref="O15:O20"/>
    <mergeCell ref="J17:K17"/>
    <mergeCell ref="N22:N30"/>
    <mergeCell ref="N31:N32"/>
    <mergeCell ref="N33:N34"/>
    <mergeCell ref="N58:P58"/>
    <mergeCell ref="N37:P37"/>
    <mergeCell ref="O40:P40"/>
    <mergeCell ref="N41:N44"/>
    <mergeCell ref="J44:J49"/>
    <mergeCell ref="N52:P52"/>
    <mergeCell ref="O54:P54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設定!$H$1:$H$43</xm:f>
          </x14:formula1>
          <xm:sqref>C3:C59</xm:sqref>
        </x14:dataValidation>
        <x14:dataValidation type="list" allowBlank="1" showInputMessage="1" showErrorMessage="1">
          <x14:formula1>
            <xm:f>設定!$J$2:$J$21</xm:f>
          </x14:formula1>
          <xm:sqref>E3:E59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0"/>
  <sheetViews>
    <sheetView workbookViewId="0">
      <pane xSplit="1" ySplit="2" topLeftCell="B33" activePane="bottomRight" state="frozen"/>
      <selection activeCell="I3" sqref="I3"/>
      <selection pane="topRight" activeCell="I3" sqref="I3"/>
      <selection pane="bottomLeft" activeCell="I3" sqref="I3"/>
      <selection pane="bottomRight" activeCell="I3" sqref="I3"/>
    </sheetView>
  </sheetViews>
  <sheetFormatPr defaultRowHeight="13.5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1.625" customWidth="1"/>
    <col min="13" max="13" width="4" style="37" customWidth="1"/>
    <col min="14" max="14" width="4.625" customWidth="1"/>
    <col min="15" max="15" width="3.75" customWidth="1"/>
    <col min="16" max="16" width="14.5" customWidth="1"/>
    <col min="17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4.25" thickBot="1" x14ac:dyDescent="0.2">
      <c r="A1" s="23" t="s">
        <v>51</v>
      </c>
      <c r="C1" s="6">
        <f>設定!B3</f>
        <v>2016</v>
      </c>
      <c r="D1" s="4">
        <f>設定!I7</f>
        <v>6</v>
      </c>
      <c r="E1" s="4"/>
      <c r="F1" s="130">
        <f>設定!B1</f>
        <v>0</v>
      </c>
      <c r="G1" s="130"/>
      <c r="H1">
        <f>設定!B2</f>
        <v>0</v>
      </c>
      <c r="J1" t="s">
        <v>61</v>
      </c>
      <c r="L1" s="6">
        <f>C1</f>
        <v>2016</v>
      </c>
      <c r="M1" s="33"/>
      <c r="N1" s="4">
        <f>D1</f>
        <v>6</v>
      </c>
      <c r="O1" s="131">
        <f>F1</f>
        <v>0</v>
      </c>
      <c r="P1" s="131"/>
      <c r="Q1">
        <f>H1</f>
        <v>0</v>
      </c>
      <c r="U1" t="s">
        <v>77</v>
      </c>
      <c r="Y1" t="s">
        <v>100</v>
      </c>
    </row>
    <row r="2" spans="1:40" x14ac:dyDescent="0.15">
      <c r="A2" s="20" t="s">
        <v>52</v>
      </c>
      <c r="B2" s="21" t="s">
        <v>53</v>
      </c>
      <c r="C2" s="21" t="s">
        <v>55</v>
      </c>
      <c r="D2" s="21" t="s">
        <v>54</v>
      </c>
      <c r="E2" s="21" t="s">
        <v>103</v>
      </c>
      <c r="F2" s="21" t="s">
        <v>57</v>
      </c>
      <c r="G2" s="21" t="s">
        <v>58</v>
      </c>
      <c r="H2" s="22" t="s">
        <v>59</v>
      </c>
      <c r="J2" s="123" t="s">
        <v>4</v>
      </c>
      <c r="K2" s="124"/>
      <c r="L2" s="125"/>
      <c r="M2" s="34"/>
      <c r="N2" s="126" t="s">
        <v>62</v>
      </c>
      <c r="O2" s="127"/>
      <c r="P2" s="127"/>
      <c r="Q2" s="128"/>
      <c r="U2" s="52" t="s">
        <v>55</v>
      </c>
      <c r="V2" s="53" t="s">
        <v>78</v>
      </c>
      <c r="W2" s="54" t="s">
        <v>79</v>
      </c>
      <c r="Y2" t="s">
        <v>102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x14ac:dyDescent="0.15">
      <c r="A3" s="11" t="str">
        <f>IF(B3="","",COUNTA($B$3:B3))</f>
        <v/>
      </c>
      <c r="B3" s="24"/>
      <c r="C3" s="88" t="s">
        <v>101</v>
      </c>
      <c r="D3" s="89" t="s">
        <v>125</v>
      </c>
      <c r="E3" s="89"/>
      <c r="F3" s="90">
        <f>'5月'!H60</f>
        <v>0</v>
      </c>
      <c r="G3" s="90"/>
      <c r="H3" s="28" t="str">
        <f>IF(B3="","",SUM(F3-G3))</f>
        <v/>
      </c>
      <c r="J3" s="132" t="s">
        <v>55</v>
      </c>
      <c r="K3" s="133"/>
      <c r="L3" s="32" t="s">
        <v>56</v>
      </c>
      <c r="M3" s="35"/>
      <c r="N3" s="132" t="s">
        <v>55</v>
      </c>
      <c r="O3" s="133"/>
      <c r="P3" s="133"/>
      <c r="Q3" s="32" t="s">
        <v>56</v>
      </c>
      <c r="U3" s="11" t="s">
        <v>27</v>
      </c>
      <c r="V3" s="1">
        <v>0.1</v>
      </c>
      <c r="W3" s="12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x14ac:dyDescent="0.15">
      <c r="A4" s="11" t="str">
        <f>IF(B4="","",COUNTA($B$3:B4))</f>
        <v/>
      </c>
      <c r="B4" s="24"/>
      <c r="C4" s="25"/>
      <c r="D4" s="3"/>
      <c r="E4" s="3"/>
      <c r="F4" s="26"/>
      <c r="G4" s="26"/>
      <c r="H4" s="28" t="str">
        <f>IF(B4="","",SUM(H3+F4-G4))</f>
        <v/>
      </c>
      <c r="J4" s="115" t="s">
        <v>63</v>
      </c>
      <c r="K4" s="1" t="str">
        <f>設定!H1</f>
        <v>月定（什一）献金</v>
      </c>
      <c r="L4" s="12">
        <f>SUMIF(C$3:C$59,K4,F$3:F$59)</f>
        <v>0</v>
      </c>
      <c r="M4" s="36"/>
      <c r="N4" s="115" t="s">
        <v>67</v>
      </c>
      <c r="O4" s="1" t="str">
        <f>設定!H10</f>
        <v>給与費</v>
      </c>
      <c r="P4" s="1"/>
      <c r="Q4" s="12">
        <f t="shared" ref="Q4:Q14" si="8">SUMIF(C$3:C$59,O4,G$3:G$59)</f>
        <v>0</v>
      </c>
      <c r="R4" s="8">
        <f>SUM(L30:L32)</f>
        <v>0</v>
      </c>
      <c r="S4" t="s">
        <v>76</v>
      </c>
      <c r="U4" s="11" t="s">
        <v>28</v>
      </c>
      <c r="V4" s="1">
        <v>0.01</v>
      </c>
      <c r="W4" s="12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4.25" thickBot="1" x14ac:dyDescent="0.2">
      <c r="A5" s="11" t="str">
        <f>IF(B5="","",COUNTA($B$3:B5))</f>
        <v/>
      </c>
      <c r="B5" s="24"/>
      <c r="C5" s="25"/>
      <c r="D5" s="3"/>
      <c r="E5" s="3"/>
      <c r="F5" s="26"/>
      <c r="G5" s="26"/>
      <c r="H5" s="28" t="str">
        <f t="shared" ref="H5:H59" si="9">IF(B5="","",SUM(H4+F5-G5))</f>
        <v/>
      </c>
      <c r="J5" s="115"/>
      <c r="K5" s="1" t="str">
        <f>設定!H2</f>
        <v>礼拝（感謝）献金</v>
      </c>
      <c r="L5" s="12">
        <f t="shared" ref="L5:L16" si="10">SUMIF(C$3:C$59,K5,F$3:F$59)</f>
        <v>0</v>
      </c>
      <c r="M5" s="36"/>
      <c r="N5" s="115"/>
      <c r="O5" s="1" t="str">
        <f>設定!H11</f>
        <v>その他謝儀</v>
      </c>
      <c r="P5" s="1"/>
      <c r="Q5" s="12">
        <f t="shared" si="8"/>
        <v>0</v>
      </c>
      <c r="U5" s="13" t="s">
        <v>29</v>
      </c>
      <c r="V5" s="14">
        <v>0.02</v>
      </c>
      <c r="W5" s="15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4.25" thickBot="1" x14ac:dyDescent="0.2">
      <c r="A6" s="11" t="str">
        <f>IF(B6="","",COUNTA($B$3:B6))</f>
        <v/>
      </c>
      <c r="B6" s="24"/>
      <c r="C6" s="25"/>
      <c r="D6" s="3"/>
      <c r="E6" s="3"/>
      <c r="F6" s="26"/>
      <c r="G6" s="26"/>
      <c r="H6" s="28" t="str">
        <f t="shared" si="9"/>
        <v/>
      </c>
      <c r="J6" s="115"/>
      <c r="K6" s="1"/>
      <c r="L6" s="12">
        <f t="shared" si="10"/>
        <v>0</v>
      </c>
      <c r="M6" s="36"/>
      <c r="N6" s="115"/>
      <c r="O6" s="1" t="str">
        <f>設定!H12</f>
        <v>社会保険料</v>
      </c>
      <c r="P6" s="1"/>
      <c r="Q6" s="12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x14ac:dyDescent="0.15">
      <c r="A7" s="11" t="str">
        <f>IF(B7="","",COUNTA($B$3:B7))</f>
        <v/>
      </c>
      <c r="B7" s="24"/>
      <c r="C7" s="25"/>
      <c r="D7" s="3"/>
      <c r="E7" s="3"/>
      <c r="F7" s="26"/>
      <c r="G7" s="26"/>
      <c r="H7" s="28" t="str">
        <f t="shared" si="9"/>
        <v/>
      </c>
      <c r="J7" s="115" t="s">
        <v>10</v>
      </c>
      <c r="K7" s="1" t="str">
        <f>設定!H3</f>
        <v>会堂献金</v>
      </c>
      <c r="L7" s="12">
        <f t="shared" si="10"/>
        <v>0</v>
      </c>
      <c r="M7" s="36"/>
      <c r="N7" s="115" t="s">
        <v>68</v>
      </c>
      <c r="O7" s="1" t="str">
        <f>設定!H13</f>
        <v>特別集会費</v>
      </c>
      <c r="P7" s="1"/>
      <c r="Q7" s="12">
        <f t="shared" si="8"/>
        <v>0</v>
      </c>
      <c r="U7" s="20" t="s">
        <v>102</v>
      </c>
      <c r="V7" s="21" t="s">
        <v>54</v>
      </c>
      <c r="W7" s="22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x14ac:dyDescent="0.15">
      <c r="A8" s="11" t="str">
        <f>IF(B8="","",COUNTA($B$3:B8))</f>
        <v/>
      </c>
      <c r="B8" s="24"/>
      <c r="C8" s="25"/>
      <c r="D8" s="3"/>
      <c r="E8" s="3"/>
      <c r="F8" s="26"/>
      <c r="G8" s="26"/>
      <c r="H8" s="28" t="str">
        <f t="shared" si="9"/>
        <v/>
      </c>
      <c r="J8" s="115"/>
      <c r="K8" s="1" t="str">
        <f>設定!H4</f>
        <v>特別献金</v>
      </c>
      <c r="L8" s="12">
        <f t="shared" si="10"/>
        <v>0</v>
      </c>
      <c r="M8" s="36"/>
      <c r="N8" s="115"/>
      <c r="O8" s="1" t="str">
        <f>設定!H14</f>
        <v>伝道教化費</v>
      </c>
      <c r="P8" s="1"/>
      <c r="Q8" s="12">
        <f t="shared" si="8"/>
        <v>0</v>
      </c>
      <c r="U8" s="11">
        <v>1</v>
      </c>
      <c r="V8" s="45" t="str">
        <f t="shared" ref="V8:W12" si="11">IF($U8&gt;MAX($Z$3:$Z$59),"",INDEX($B$3:$G$59,MATCH($U8,$Z$3:$Z$59,0),MATCH(V$7,$B$2:$G$2,0)))</f>
        <v/>
      </c>
      <c r="W8" s="12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x14ac:dyDescent="0.15">
      <c r="A9" s="11" t="str">
        <f>IF(B9="","",COUNTA($B$3:B9))</f>
        <v/>
      </c>
      <c r="B9" s="24"/>
      <c r="C9" s="25"/>
      <c r="D9" s="3"/>
      <c r="E9" s="3"/>
      <c r="F9" s="26"/>
      <c r="G9" s="26"/>
      <c r="H9" s="28" t="str">
        <f t="shared" si="9"/>
        <v/>
      </c>
      <c r="J9" s="115"/>
      <c r="K9" s="1" t="str">
        <f>設定!H5</f>
        <v>本部指定献金</v>
      </c>
      <c r="L9" s="12">
        <f t="shared" si="10"/>
        <v>0</v>
      </c>
      <c r="M9" s="36"/>
      <c r="N9" s="115"/>
      <c r="O9" s="1" t="str">
        <f>設定!H15</f>
        <v>礼典集会費</v>
      </c>
      <c r="P9" s="1"/>
      <c r="Q9" s="12">
        <f t="shared" si="8"/>
        <v>0</v>
      </c>
      <c r="U9" s="11">
        <v>2</v>
      </c>
      <c r="V9" s="45" t="str">
        <f t="shared" si="11"/>
        <v/>
      </c>
      <c r="W9" s="12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x14ac:dyDescent="0.15">
      <c r="A10" s="11" t="str">
        <f>IF(B10="","",COUNTA($B$3:B10))</f>
        <v/>
      </c>
      <c r="B10" s="24"/>
      <c r="C10" s="25"/>
      <c r="D10" s="3"/>
      <c r="E10" s="3"/>
      <c r="F10" s="26"/>
      <c r="G10" s="26"/>
      <c r="H10" s="28" t="str">
        <f t="shared" si="9"/>
        <v/>
      </c>
      <c r="J10" s="115"/>
      <c r="K10" s="1" t="str">
        <f>設定!H6</f>
        <v>その他指定献金</v>
      </c>
      <c r="L10" s="12">
        <f t="shared" si="10"/>
        <v>0</v>
      </c>
      <c r="M10" s="36"/>
      <c r="N10" s="115"/>
      <c r="O10" s="1" t="str">
        <f>設定!H16</f>
        <v>牧会活動費</v>
      </c>
      <c r="P10" s="1"/>
      <c r="Q10" s="12">
        <f t="shared" si="8"/>
        <v>0</v>
      </c>
      <c r="U10" s="11">
        <v>3</v>
      </c>
      <c r="V10" s="45" t="str">
        <f t="shared" si="11"/>
        <v/>
      </c>
      <c r="W10" s="12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x14ac:dyDescent="0.15">
      <c r="A11" s="11" t="str">
        <f>IF(B11="","",COUNTA($B$3:B11))</f>
        <v/>
      </c>
      <c r="B11" s="24"/>
      <c r="C11" s="25"/>
      <c r="D11" s="3"/>
      <c r="E11" s="3"/>
      <c r="F11" s="26"/>
      <c r="G11" s="26"/>
      <c r="H11" s="28" t="str">
        <f t="shared" si="9"/>
        <v/>
      </c>
      <c r="J11" s="115"/>
      <c r="K11" s="1"/>
      <c r="L11" s="12">
        <f t="shared" si="10"/>
        <v>0</v>
      </c>
      <c r="M11" s="36"/>
      <c r="N11" s="115"/>
      <c r="O11" s="1" t="str">
        <f>設定!H17</f>
        <v>教会学校費</v>
      </c>
      <c r="P11" s="1"/>
      <c r="Q11" s="12">
        <f t="shared" si="8"/>
        <v>0</v>
      </c>
      <c r="U11" s="11">
        <v>4</v>
      </c>
      <c r="V11" s="45" t="str">
        <f t="shared" si="11"/>
        <v/>
      </c>
      <c r="W11" s="12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4.25" thickBot="1" x14ac:dyDescent="0.2">
      <c r="A12" s="11" t="str">
        <f>IF(B12="","",COUNTA($B$3:B12))</f>
        <v/>
      </c>
      <c r="B12" s="24"/>
      <c r="C12" s="25"/>
      <c r="D12" s="3"/>
      <c r="E12" s="3"/>
      <c r="F12" s="26"/>
      <c r="G12" s="26"/>
      <c r="H12" s="28" t="str">
        <f t="shared" si="9"/>
        <v/>
      </c>
      <c r="J12" s="115" t="s">
        <v>64</v>
      </c>
      <c r="K12" s="1" t="str">
        <f>設定!H7</f>
        <v>教会援助金</v>
      </c>
      <c r="L12" s="12">
        <f t="shared" si="10"/>
        <v>0</v>
      </c>
      <c r="M12" s="36"/>
      <c r="N12" s="115"/>
      <c r="O12" s="1" t="str">
        <f>設定!H18</f>
        <v>図書研修費</v>
      </c>
      <c r="P12" s="1"/>
      <c r="Q12" s="12">
        <f t="shared" si="8"/>
        <v>0</v>
      </c>
      <c r="U12" s="13">
        <v>5</v>
      </c>
      <c r="V12" s="47" t="str">
        <f t="shared" si="11"/>
        <v/>
      </c>
      <c r="W12" s="15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x14ac:dyDescent="0.15">
      <c r="A13" s="11" t="str">
        <f>IF(B13="","",COUNTA($B$3:B13))</f>
        <v/>
      </c>
      <c r="B13" s="24"/>
      <c r="C13" s="25"/>
      <c r="D13" s="3"/>
      <c r="E13" s="3"/>
      <c r="F13" s="26"/>
      <c r="G13" s="26"/>
      <c r="H13" s="28" t="str">
        <f t="shared" si="9"/>
        <v/>
      </c>
      <c r="J13" s="115"/>
      <c r="K13" s="1" t="str">
        <f>設定!H8</f>
        <v>雑収入</v>
      </c>
      <c r="L13" s="12">
        <f t="shared" si="10"/>
        <v>0</v>
      </c>
      <c r="M13" s="36"/>
      <c r="N13" s="115"/>
      <c r="O13" s="1" t="str">
        <f>設定!H19</f>
        <v>交通費</v>
      </c>
      <c r="P13" s="1"/>
      <c r="Q13" s="12">
        <f t="shared" si="8"/>
        <v>0</v>
      </c>
      <c r="U13" s="20" t="s">
        <v>12</v>
      </c>
      <c r="V13" s="21" t="s">
        <v>54</v>
      </c>
      <c r="W13" s="22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x14ac:dyDescent="0.15">
      <c r="A14" s="11" t="str">
        <f>IF(B14="","",COUNTA($B$3:B14))</f>
        <v/>
      </c>
      <c r="B14" s="24"/>
      <c r="C14" s="25"/>
      <c r="D14" s="3"/>
      <c r="E14" s="3"/>
      <c r="F14" s="26"/>
      <c r="G14" s="26"/>
      <c r="H14" s="28" t="str">
        <f t="shared" si="9"/>
        <v/>
      </c>
      <c r="J14" s="115"/>
      <c r="K14" s="1"/>
      <c r="L14" s="12">
        <f t="shared" si="10"/>
        <v>0</v>
      </c>
      <c r="M14" s="36"/>
      <c r="N14" s="115"/>
      <c r="O14" s="1" t="str">
        <f>設定!H20</f>
        <v>通信費</v>
      </c>
      <c r="P14" s="1"/>
      <c r="Q14" s="12">
        <f t="shared" si="8"/>
        <v>0</v>
      </c>
      <c r="U14" s="11">
        <v>1</v>
      </c>
      <c r="V14" s="46" t="str">
        <f t="shared" ref="V14:W18" si="12">IF($U14&gt;MAX($AB$3:$AB$59),"",INDEX($B$3:$G$59,MATCH($U14,$AB$3:$AB$59,0),MATCH(V$13,$B$2:$G$2,0)))</f>
        <v/>
      </c>
      <c r="W14" s="12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x14ac:dyDescent="0.15">
      <c r="A15" s="11" t="str">
        <f>IF(B15="","",COUNTA($B$3:B15))</f>
        <v/>
      </c>
      <c r="B15" s="24"/>
      <c r="C15" s="25"/>
      <c r="D15" s="3"/>
      <c r="E15" s="3"/>
      <c r="F15" s="26"/>
      <c r="G15" s="26"/>
      <c r="H15" s="28" t="str">
        <f t="shared" si="9"/>
        <v/>
      </c>
      <c r="J15" s="115" t="s">
        <v>15</v>
      </c>
      <c r="K15" s="1" t="str">
        <f>設定!H9</f>
        <v>借入金</v>
      </c>
      <c r="L15" s="12">
        <f t="shared" si="10"/>
        <v>0</v>
      </c>
      <c r="M15" s="36"/>
      <c r="N15" s="115" t="s">
        <v>69</v>
      </c>
      <c r="O15" s="129" t="s">
        <v>66</v>
      </c>
      <c r="P15" s="1" t="str">
        <f>設定!H21</f>
        <v>本部什一献金</v>
      </c>
      <c r="Q15" s="12">
        <f t="shared" ref="Q15:Q20" si="13">SUMIF(C$3:C$59,P15,G$3:G$59)</f>
        <v>0</v>
      </c>
      <c r="U15" s="11">
        <v>2</v>
      </c>
      <c r="V15" s="46" t="str">
        <f t="shared" si="12"/>
        <v/>
      </c>
      <c r="W15" s="12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x14ac:dyDescent="0.15">
      <c r="A16" s="11" t="str">
        <f>IF(B16="","",COUNTA($B$3:B16))</f>
        <v/>
      </c>
      <c r="B16" s="24"/>
      <c r="C16" s="25"/>
      <c r="D16" s="3"/>
      <c r="E16" s="3"/>
      <c r="F16" s="26"/>
      <c r="G16" s="26"/>
      <c r="H16" s="28" t="str">
        <f t="shared" si="9"/>
        <v/>
      </c>
      <c r="J16" s="115"/>
      <c r="K16" s="1"/>
      <c r="L16" s="12">
        <f t="shared" si="10"/>
        <v>0</v>
      </c>
      <c r="M16" s="36"/>
      <c r="N16" s="115"/>
      <c r="O16" s="129"/>
      <c r="P16" s="1" t="str">
        <f>設定!H22</f>
        <v>厚生福祉献金</v>
      </c>
      <c r="Q16" s="12">
        <f t="shared" si="13"/>
        <v>0</v>
      </c>
      <c r="U16" s="11">
        <v>3</v>
      </c>
      <c r="V16" s="46" t="str">
        <f t="shared" si="12"/>
        <v/>
      </c>
      <c r="W16" s="12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4.25" thickBot="1" x14ac:dyDescent="0.2">
      <c r="A17" s="11" t="str">
        <f>IF(B17="","",COUNTA($B$3:B17))</f>
        <v/>
      </c>
      <c r="B17" s="24"/>
      <c r="C17" s="25"/>
      <c r="D17" s="3"/>
      <c r="E17" s="3"/>
      <c r="F17" s="26"/>
      <c r="G17" s="26"/>
      <c r="H17" s="28" t="str">
        <f t="shared" si="9"/>
        <v/>
      </c>
      <c r="J17" s="122" t="s">
        <v>65</v>
      </c>
      <c r="K17" s="120"/>
      <c r="L17" s="15">
        <f>SUM(L4:L16)</f>
        <v>0</v>
      </c>
      <c r="M17" s="36"/>
      <c r="N17" s="115"/>
      <c r="O17" s="129"/>
      <c r="P17" s="1" t="str">
        <f>設定!H23</f>
        <v>退職積立献金</v>
      </c>
      <c r="Q17" s="12">
        <f t="shared" si="13"/>
        <v>0</v>
      </c>
      <c r="U17" s="11">
        <v>4</v>
      </c>
      <c r="V17" s="46" t="str">
        <f t="shared" si="12"/>
        <v/>
      </c>
      <c r="W17" s="12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4.25" thickBot="1" x14ac:dyDescent="0.2">
      <c r="A18" s="11" t="str">
        <f>IF(B18="","",COUNTA($B$3:B18))</f>
        <v/>
      </c>
      <c r="B18" s="24"/>
      <c r="C18" s="25"/>
      <c r="D18" s="3"/>
      <c r="E18" s="3"/>
      <c r="F18" s="26"/>
      <c r="G18" s="26"/>
      <c r="H18" s="28" t="str">
        <f t="shared" si="9"/>
        <v/>
      </c>
      <c r="N18" s="115"/>
      <c r="O18" s="129"/>
      <c r="P18" s="1" t="str">
        <f>設定!H24</f>
        <v>海外宣教献金</v>
      </c>
      <c r="Q18" s="12">
        <f t="shared" si="13"/>
        <v>0</v>
      </c>
      <c r="U18" s="49">
        <v>5</v>
      </c>
      <c r="V18" s="50" t="str">
        <f t="shared" si="12"/>
        <v/>
      </c>
      <c r="W18" s="51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4.25" thickBot="1" x14ac:dyDescent="0.2">
      <c r="A19" s="11" t="str">
        <f>IF(B19="","",COUNTA($B$3:B19))</f>
        <v/>
      </c>
      <c r="B19" s="24"/>
      <c r="C19" s="25"/>
      <c r="D19" s="3"/>
      <c r="E19" s="3"/>
      <c r="F19" s="26"/>
      <c r="G19" s="26"/>
      <c r="H19" s="28" t="str">
        <f t="shared" si="9"/>
        <v/>
      </c>
      <c r="J19" t="s">
        <v>74</v>
      </c>
      <c r="N19" s="115"/>
      <c r="O19" s="129"/>
      <c r="P19" s="1" t="str">
        <f>設定!H25</f>
        <v>国内宣教献金</v>
      </c>
      <c r="Q19" s="12">
        <f t="shared" si="13"/>
        <v>0</v>
      </c>
      <c r="U19" s="20" t="s">
        <v>14</v>
      </c>
      <c r="V19" s="21" t="s">
        <v>54</v>
      </c>
      <c r="W19" s="22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x14ac:dyDescent="0.15">
      <c r="A20" s="11" t="str">
        <f>IF(B20="","",COUNTA($B$3:B20))</f>
        <v/>
      </c>
      <c r="B20" s="24"/>
      <c r="C20" s="25"/>
      <c r="D20" s="3"/>
      <c r="E20" s="3"/>
      <c r="F20" s="26"/>
      <c r="G20" s="26"/>
      <c r="H20" s="28" t="str">
        <f t="shared" si="9"/>
        <v/>
      </c>
      <c r="J20" s="39">
        <v>1</v>
      </c>
      <c r="K20" s="85" t="str">
        <f>V8</f>
        <v/>
      </c>
      <c r="L20" s="30" t="str">
        <f>W8</f>
        <v/>
      </c>
      <c r="M20" s="38"/>
      <c r="N20" s="115"/>
      <c r="O20" s="129"/>
      <c r="P20" s="1" t="str">
        <f>設定!H26</f>
        <v>本部その他献金</v>
      </c>
      <c r="Q20" s="12">
        <f t="shared" si="13"/>
        <v>0</v>
      </c>
      <c r="R20" s="8">
        <f>SUM(L20:L22)</f>
        <v>0</v>
      </c>
      <c r="S20" t="s">
        <v>76</v>
      </c>
      <c r="U20" s="11">
        <v>1</v>
      </c>
      <c r="V20" s="46" t="str">
        <f>IF($U20&gt;MAX($AD$3:$AD$59),"",INDEX($B$3:$G$59,MATCH($U20,$AD$3:$AD$59,0),MATCH(V$19,$B$2:$G$2,0)))</f>
        <v/>
      </c>
      <c r="W20" s="12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x14ac:dyDescent="0.15">
      <c r="A21" s="11" t="str">
        <f>IF(B21="","",COUNTA($B$3:B21))</f>
        <v/>
      </c>
      <c r="B21" s="24"/>
      <c r="C21" s="25"/>
      <c r="D21" s="3"/>
      <c r="E21" s="3"/>
      <c r="F21" s="26"/>
      <c r="G21" s="26"/>
      <c r="H21" s="28" t="str">
        <f t="shared" si="9"/>
        <v/>
      </c>
      <c r="J21" s="41">
        <v>2</v>
      </c>
      <c r="K21" s="86" t="str">
        <f t="shared" ref="K21:L22" si="14">V9</f>
        <v/>
      </c>
      <c r="L21" s="27" t="str">
        <f t="shared" si="14"/>
        <v/>
      </c>
      <c r="M21" s="38"/>
      <c r="N21" s="115"/>
      <c r="O21" s="1" t="str">
        <f>設定!H27</f>
        <v>その他協力献金</v>
      </c>
      <c r="P21" s="1"/>
      <c r="Q21" s="12">
        <f t="shared" ref="Q21:Q36" si="15">SUMIF(C$3:C$59,O21,G$3:G$59)</f>
        <v>0</v>
      </c>
      <c r="R21" s="8">
        <f>SUM(L25:L27)</f>
        <v>0</v>
      </c>
      <c r="S21" t="s">
        <v>76</v>
      </c>
      <c r="U21" s="11">
        <v>2</v>
      </c>
      <c r="V21" s="46" t="str">
        <f t="shared" ref="V21:W23" si="16">IF($U21&gt;MAX($AD$3:$AD$59),"",INDEX($B$3:$G$59,MATCH($U21,$AD$3:$AD$59,0),MATCH(V$19,$B$2:$G$2,0)))</f>
        <v/>
      </c>
      <c r="W21" s="12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4.25" thickBot="1" x14ac:dyDescent="0.2">
      <c r="A22" s="11" t="str">
        <f>IF(B22="","",COUNTA($B$3:B22))</f>
        <v/>
      </c>
      <c r="B22" s="24"/>
      <c r="C22" s="25"/>
      <c r="D22" s="3"/>
      <c r="E22" s="3"/>
      <c r="F22" s="26"/>
      <c r="G22" s="26"/>
      <c r="H22" s="28" t="str">
        <f t="shared" si="9"/>
        <v/>
      </c>
      <c r="J22" s="43">
        <v>3</v>
      </c>
      <c r="K22" s="87" t="str">
        <f t="shared" si="14"/>
        <v/>
      </c>
      <c r="L22" s="31" t="str">
        <f t="shared" si="14"/>
        <v/>
      </c>
      <c r="M22" s="38"/>
      <c r="N22" s="115" t="s">
        <v>70</v>
      </c>
      <c r="O22" s="1" t="str">
        <f>設定!H28</f>
        <v>修繕管理費</v>
      </c>
      <c r="P22" s="1"/>
      <c r="Q22" s="12">
        <f t="shared" si="15"/>
        <v>0</v>
      </c>
      <c r="U22" s="11">
        <v>3</v>
      </c>
      <c r="V22" s="46" t="str">
        <f t="shared" si="16"/>
        <v/>
      </c>
      <c r="W22" s="12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4.25" thickBot="1" x14ac:dyDescent="0.2">
      <c r="A23" s="11" t="str">
        <f>IF(B23="","",COUNTA($B$3:B23))</f>
        <v/>
      </c>
      <c r="B23" s="24"/>
      <c r="C23" s="25"/>
      <c r="D23" s="3"/>
      <c r="E23" s="3"/>
      <c r="F23" s="26"/>
      <c r="G23" s="26"/>
      <c r="H23" s="28" t="str">
        <f t="shared" si="9"/>
        <v/>
      </c>
      <c r="N23" s="115"/>
      <c r="O23" s="1" t="str">
        <f>設定!H29</f>
        <v>租税保険料</v>
      </c>
      <c r="P23" s="1"/>
      <c r="Q23" s="12">
        <f t="shared" si="15"/>
        <v>0</v>
      </c>
      <c r="U23" s="49">
        <v>4</v>
      </c>
      <c r="V23" s="50" t="str">
        <f t="shared" si="16"/>
        <v/>
      </c>
      <c r="W23" s="51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4.25" thickBot="1" x14ac:dyDescent="0.2">
      <c r="A24" s="11" t="str">
        <f>IF(B24="","",COUNTA($B$3:B24))</f>
        <v/>
      </c>
      <c r="B24" s="24"/>
      <c r="C24" s="25"/>
      <c r="D24" s="3"/>
      <c r="E24" s="3"/>
      <c r="F24" s="26"/>
      <c r="G24" s="26"/>
      <c r="H24" s="28" t="str">
        <f t="shared" si="9"/>
        <v/>
      </c>
      <c r="J24" t="s">
        <v>75</v>
      </c>
      <c r="N24" s="115"/>
      <c r="O24" s="1" t="str">
        <f>設定!H30</f>
        <v>借地借家料</v>
      </c>
      <c r="P24" s="1"/>
      <c r="Q24" s="12">
        <f t="shared" si="15"/>
        <v>0</v>
      </c>
      <c r="U24" s="52" t="s">
        <v>17</v>
      </c>
      <c r="V24" s="53" t="s">
        <v>54</v>
      </c>
      <c r="W24" s="54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x14ac:dyDescent="0.15">
      <c r="A25" s="11" t="str">
        <f>IF(B25="","",COUNTA($B$3:B25))</f>
        <v/>
      </c>
      <c r="B25" s="24"/>
      <c r="C25" s="25"/>
      <c r="D25" s="3"/>
      <c r="E25" s="3"/>
      <c r="F25" s="26"/>
      <c r="G25" s="26"/>
      <c r="H25" s="28" t="str">
        <f t="shared" si="9"/>
        <v/>
      </c>
      <c r="J25" s="39">
        <v>1</v>
      </c>
      <c r="K25" s="40" t="str">
        <f>V14</f>
        <v/>
      </c>
      <c r="L25" s="30" t="str">
        <f>W14</f>
        <v/>
      </c>
      <c r="M25" s="38"/>
      <c r="N25" s="115"/>
      <c r="O25" s="1" t="str">
        <f>設定!H31</f>
        <v>事務費</v>
      </c>
      <c r="P25" s="1"/>
      <c r="Q25" s="12">
        <f t="shared" si="15"/>
        <v>0</v>
      </c>
      <c r="U25" s="11">
        <v>1</v>
      </c>
      <c r="V25" s="46" t="str">
        <f>IF($U25&gt;MAX($AF$3:$AF$59),"",INDEX($B$3:$G$59,MATCH($U25,$AF$3:$AF$59,0),MATCH(V$24,$B$2:$G$2,0)))</f>
        <v/>
      </c>
      <c r="W25" s="12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x14ac:dyDescent="0.15">
      <c r="A26" s="11" t="str">
        <f>IF(B26="","",COUNTA($B$3:B26))</f>
        <v/>
      </c>
      <c r="B26" s="24"/>
      <c r="C26" s="25"/>
      <c r="D26" s="3"/>
      <c r="E26" s="3"/>
      <c r="F26" s="26"/>
      <c r="G26" s="26"/>
      <c r="H26" s="28" t="str">
        <f t="shared" si="9"/>
        <v/>
      </c>
      <c r="J26" s="41">
        <v>2</v>
      </c>
      <c r="K26" s="42" t="str">
        <f t="shared" ref="K26:L27" si="17">V15</f>
        <v/>
      </c>
      <c r="L26" s="27" t="str">
        <f t="shared" si="17"/>
        <v/>
      </c>
      <c r="M26" s="38"/>
      <c r="N26" s="115"/>
      <c r="O26" s="1" t="str">
        <f>設定!H32</f>
        <v>光熱水費</v>
      </c>
      <c r="P26" s="1"/>
      <c r="Q26" s="12">
        <f t="shared" si="15"/>
        <v>0</v>
      </c>
      <c r="U26" s="11">
        <v>2</v>
      </c>
      <c r="V26" s="46" t="str">
        <f t="shared" ref="V26:W28" si="18">IF($U26&gt;MAX($AF$3:$AF$59),"",INDEX($B$3:$G$59,MATCH($U26,$AF$3:$AF$59,0),MATCH(V$24,$B$2:$G$2,0)))</f>
        <v/>
      </c>
      <c r="W26" s="12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4.25" thickBot="1" x14ac:dyDescent="0.2">
      <c r="A27" s="11" t="str">
        <f>IF(B27="","",COUNTA($B$3:B27))</f>
        <v/>
      </c>
      <c r="B27" s="24"/>
      <c r="C27" s="25"/>
      <c r="D27" s="3"/>
      <c r="E27" s="3"/>
      <c r="F27" s="26"/>
      <c r="G27" s="26"/>
      <c r="H27" s="28" t="str">
        <f t="shared" si="9"/>
        <v/>
      </c>
      <c r="J27" s="43">
        <v>3</v>
      </c>
      <c r="K27" s="44" t="str">
        <f t="shared" si="17"/>
        <v/>
      </c>
      <c r="L27" s="31" t="str">
        <f t="shared" si="17"/>
        <v/>
      </c>
      <c r="M27" s="38"/>
      <c r="N27" s="115"/>
      <c r="O27" s="1" t="str">
        <f>設定!H33</f>
        <v>備品費</v>
      </c>
      <c r="P27" s="1"/>
      <c r="Q27" s="12">
        <f t="shared" si="15"/>
        <v>0</v>
      </c>
      <c r="U27" s="11">
        <v>3</v>
      </c>
      <c r="V27" s="46" t="str">
        <f t="shared" si="18"/>
        <v/>
      </c>
      <c r="W27" s="12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4.25" thickBot="1" x14ac:dyDescent="0.2">
      <c r="A28" s="11" t="str">
        <f>IF(B28="","",COUNTA($B$3:B28))</f>
        <v/>
      </c>
      <c r="B28" s="24"/>
      <c r="C28" s="25"/>
      <c r="D28" s="3"/>
      <c r="E28" s="3"/>
      <c r="F28" s="26"/>
      <c r="G28" s="26"/>
      <c r="H28" s="28" t="str">
        <f t="shared" si="9"/>
        <v/>
      </c>
      <c r="N28" s="115"/>
      <c r="O28" s="1" t="str">
        <f>設定!H34</f>
        <v>慶弔費</v>
      </c>
      <c r="P28" s="1"/>
      <c r="Q28" s="12">
        <f t="shared" si="15"/>
        <v>0</v>
      </c>
      <c r="U28" s="49">
        <v>4</v>
      </c>
      <c r="V28" s="50" t="str">
        <f t="shared" si="18"/>
        <v/>
      </c>
      <c r="W28" s="51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4.25" thickBot="1" x14ac:dyDescent="0.2">
      <c r="A29" s="11" t="str">
        <f>IF(B29="","",COUNTA($B$3:B29))</f>
        <v/>
      </c>
      <c r="B29" s="24"/>
      <c r="C29" s="25"/>
      <c r="D29" s="3"/>
      <c r="E29" s="3"/>
      <c r="F29" s="26"/>
      <c r="G29" s="26"/>
      <c r="H29" s="28" t="str">
        <f t="shared" si="9"/>
        <v/>
      </c>
      <c r="J29" t="s">
        <v>67</v>
      </c>
      <c r="N29" s="115"/>
      <c r="O29" s="1" t="str">
        <f>設定!H35</f>
        <v>接待費</v>
      </c>
      <c r="P29" s="1"/>
      <c r="Q29" s="12">
        <f t="shared" si="15"/>
        <v>0</v>
      </c>
      <c r="U29" s="52" t="s">
        <v>33</v>
      </c>
      <c r="V29" s="53" t="s">
        <v>54</v>
      </c>
      <c r="W29" s="54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x14ac:dyDescent="0.15">
      <c r="A30" s="11" t="str">
        <f>IF(B30="","",COUNTA($B$3:B30))</f>
        <v/>
      </c>
      <c r="B30" s="24"/>
      <c r="C30" s="25"/>
      <c r="D30" s="3"/>
      <c r="E30" s="3"/>
      <c r="F30" s="26"/>
      <c r="G30" s="26"/>
      <c r="H30" s="28" t="str">
        <f t="shared" si="9"/>
        <v/>
      </c>
      <c r="J30" s="39">
        <v>1</v>
      </c>
      <c r="K30" s="40"/>
      <c r="L30" s="30"/>
      <c r="M30" s="38"/>
      <c r="N30" s="115"/>
      <c r="O30" s="1" t="str">
        <f>設定!H36</f>
        <v>諸費</v>
      </c>
      <c r="P30" s="1"/>
      <c r="Q30" s="12">
        <f t="shared" si="15"/>
        <v>0</v>
      </c>
      <c r="U30" s="11">
        <v>1</v>
      </c>
      <c r="V30" s="46" t="str">
        <f>IF($U30&gt;MAX($AH$3:$AH$59),"",INDEX($B$3:$G$59,MATCH($U30,$AH$3:$AH$59,0),MATCH(V$29,$B$2:$G$2,0)))</f>
        <v/>
      </c>
      <c r="W30" s="12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x14ac:dyDescent="0.15">
      <c r="A31" s="11" t="str">
        <f>IF(B31="","",COUNTA($B$3:B31))</f>
        <v/>
      </c>
      <c r="B31" s="24"/>
      <c r="C31" s="25"/>
      <c r="D31" s="3"/>
      <c r="E31" s="3"/>
      <c r="F31" s="26"/>
      <c r="G31" s="26"/>
      <c r="H31" s="28" t="str">
        <f t="shared" si="9"/>
        <v/>
      </c>
      <c r="J31" s="41">
        <v>2</v>
      </c>
      <c r="K31" s="42"/>
      <c r="L31" s="27"/>
      <c r="M31" s="38"/>
      <c r="N31" s="115" t="s">
        <v>44</v>
      </c>
      <c r="O31" s="1" t="str">
        <f>設定!H37</f>
        <v>施設・整備費</v>
      </c>
      <c r="P31" s="1"/>
      <c r="Q31" s="12">
        <f t="shared" si="15"/>
        <v>0</v>
      </c>
      <c r="U31" s="11">
        <v>2</v>
      </c>
      <c r="V31" s="46" t="str">
        <f t="shared" ref="V31:W33" si="19">IF($U31&gt;MAX($AH$3:$AH$59),"",INDEX($B$3:$G$59,MATCH($U31,$AH$3:$AH$59,0),MATCH(V$29,$B$2:$G$2,0)))</f>
        <v/>
      </c>
      <c r="W31" s="12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4.25" thickBot="1" x14ac:dyDescent="0.2">
      <c r="A32" s="11" t="str">
        <f>IF(B32="","",COUNTA($B$3:B32))</f>
        <v/>
      </c>
      <c r="B32" s="24"/>
      <c r="C32" s="25"/>
      <c r="D32" s="3"/>
      <c r="E32" s="3"/>
      <c r="F32" s="26"/>
      <c r="G32" s="26"/>
      <c r="H32" s="28" t="str">
        <f t="shared" si="9"/>
        <v/>
      </c>
      <c r="J32" s="43">
        <v>3</v>
      </c>
      <c r="K32" s="44"/>
      <c r="L32" s="31"/>
      <c r="M32" s="38"/>
      <c r="N32" s="115"/>
      <c r="O32" s="1" t="str">
        <f>設定!H38</f>
        <v>会堂建築費</v>
      </c>
      <c r="P32" s="1"/>
      <c r="Q32" s="12">
        <f t="shared" si="15"/>
        <v>0</v>
      </c>
      <c r="U32" s="11">
        <v>3</v>
      </c>
      <c r="V32" s="46" t="str">
        <f t="shared" si="19"/>
        <v/>
      </c>
      <c r="W32" s="12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4.25" thickBot="1" x14ac:dyDescent="0.2">
      <c r="A33" s="11" t="str">
        <f>IF(B33="","",COUNTA($B$3:B33))</f>
        <v/>
      </c>
      <c r="B33" s="24"/>
      <c r="C33" s="25"/>
      <c r="D33" s="3"/>
      <c r="E33" s="3"/>
      <c r="F33" s="26"/>
      <c r="G33" s="26"/>
      <c r="H33" s="28" t="str">
        <f t="shared" si="9"/>
        <v/>
      </c>
      <c r="N33" s="115" t="s">
        <v>71</v>
      </c>
      <c r="O33" s="1" t="str">
        <f>設定!H39</f>
        <v>会堂返済費</v>
      </c>
      <c r="P33" s="1"/>
      <c r="Q33" s="12">
        <f t="shared" si="15"/>
        <v>0</v>
      </c>
      <c r="U33" s="13">
        <v>4</v>
      </c>
      <c r="V33" s="48" t="str">
        <f t="shared" si="19"/>
        <v/>
      </c>
      <c r="W33" s="15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4.25" thickBot="1" x14ac:dyDescent="0.2">
      <c r="A34" s="11" t="str">
        <f>IF(B34="","",COUNTA($B$3:B34))</f>
        <v/>
      </c>
      <c r="B34" s="24"/>
      <c r="C34" s="25"/>
      <c r="D34" s="3"/>
      <c r="E34" s="3"/>
      <c r="F34" s="26"/>
      <c r="G34" s="26"/>
      <c r="H34" s="28" t="str">
        <f t="shared" si="9"/>
        <v/>
      </c>
      <c r="N34" s="115"/>
      <c r="O34" s="1" t="str">
        <f>設定!H40</f>
        <v>その他返済金</v>
      </c>
      <c r="P34" s="1"/>
      <c r="Q34" s="12">
        <f t="shared" si="15"/>
        <v>0</v>
      </c>
      <c r="U34" s="55" t="s">
        <v>32</v>
      </c>
      <c r="V34" s="56" t="s">
        <v>54</v>
      </c>
      <c r="W34" s="57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x14ac:dyDescent="0.15">
      <c r="A35" s="11" t="str">
        <f>IF(B35="","",COUNTA($B$3:B35))</f>
        <v/>
      </c>
      <c r="B35" s="24"/>
      <c r="C35" s="25"/>
      <c r="D35" s="3"/>
      <c r="E35" s="3"/>
      <c r="F35" s="26"/>
      <c r="G35" s="26"/>
      <c r="H35" s="28" t="str">
        <f t="shared" si="9"/>
        <v/>
      </c>
      <c r="J35" s="76" t="s">
        <v>130</v>
      </c>
      <c r="K35" s="98"/>
      <c r="L35" s="58">
        <f>F3</f>
        <v>0</v>
      </c>
      <c r="N35" s="115" t="s">
        <v>72</v>
      </c>
      <c r="O35" s="1" t="str">
        <f>設定!H41</f>
        <v>会堂積立金</v>
      </c>
      <c r="P35" s="1"/>
      <c r="Q35" s="12">
        <f t="shared" si="15"/>
        <v>0</v>
      </c>
      <c r="U35" s="11">
        <v>1</v>
      </c>
      <c r="V35" s="46" t="str">
        <f>IF($U35&gt;MAX($AJ$3:$AJ$59),"",INDEX($B$3:$G$59,MATCH($U35,$AJ$3:$AJ$59,0),MATCH(V$34,$B$2:$G$2,0)))</f>
        <v/>
      </c>
      <c r="W35" s="12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x14ac:dyDescent="0.15">
      <c r="A36" s="11" t="str">
        <f>IF(B36="","",COUNTA($B$3:B36))</f>
        <v/>
      </c>
      <c r="B36" s="24"/>
      <c r="C36" s="25"/>
      <c r="D36" s="3"/>
      <c r="E36" s="3"/>
      <c r="F36" s="26"/>
      <c r="G36" s="26"/>
      <c r="H36" s="28" t="str">
        <f t="shared" si="9"/>
        <v/>
      </c>
      <c r="J36" s="80" t="s">
        <v>131</v>
      </c>
      <c r="K36" s="63"/>
      <c r="L36" s="12">
        <f>SUM(L17-Q37)</f>
        <v>0</v>
      </c>
      <c r="N36" s="115"/>
      <c r="O36" s="1" t="str">
        <f>設定!H42</f>
        <v>その他積立金</v>
      </c>
      <c r="P36" s="1"/>
      <c r="Q36" s="12">
        <f t="shared" si="15"/>
        <v>0</v>
      </c>
      <c r="U36" s="11">
        <v>2</v>
      </c>
      <c r="V36" s="46" t="str">
        <f t="shared" ref="V36:W38" si="20">IF($U36&gt;MAX($AJ$3:$AJ$59),"",INDEX($B$3:$G$59,MATCH($U36,$AJ$3:$AJ$59,0),MATCH(V$34,$B$2:$G$2,0)))</f>
        <v/>
      </c>
      <c r="W36" s="12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4.25" thickBot="1" x14ac:dyDescent="0.2">
      <c r="A37" s="11" t="str">
        <f>IF(B37="","",COUNTA($B$3:B37))</f>
        <v/>
      </c>
      <c r="B37" s="24"/>
      <c r="C37" s="25"/>
      <c r="D37" s="3"/>
      <c r="E37" s="3"/>
      <c r="F37" s="26"/>
      <c r="G37" s="26"/>
      <c r="H37" s="28" t="str">
        <f t="shared" si="9"/>
        <v/>
      </c>
      <c r="J37" s="82" t="s">
        <v>132</v>
      </c>
      <c r="K37" s="99"/>
      <c r="L37" s="15">
        <f>SUM(L35:L36)</f>
        <v>0</v>
      </c>
      <c r="N37" s="122" t="s">
        <v>73</v>
      </c>
      <c r="O37" s="120"/>
      <c r="P37" s="120"/>
      <c r="Q37" s="15">
        <f>SUM(Q4:Q36)</f>
        <v>0</v>
      </c>
      <c r="U37" s="11">
        <v>3</v>
      </c>
      <c r="V37" s="46" t="str">
        <f t="shared" si="20"/>
        <v/>
      </c>
      <c r="W37" s="12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4.25" thickBot="1" x14ac:dyDescent="0.2">
      <c r="A38" s="11" t="str">
        <f>IF(B38="","",COUNTA($B$3:B38))</f>
        <v/>
      </c>
      <c r="B38" s="24"/>
      <c r="C38" s="25"/>
      <c r="D38" s="3"/>
      <c r="E38" s="3"/>
      <c r="F38" s="26"/>
      <c r="G38" s="26"/>
      <c r="H38" s="28" t="str">
        <f t="shared" si="9"/>
        <v/>
      </c>
      <c r="U38" s="13">
        <v>4</v>
      </c>
      <c r="V38" s="48" t="str">
        <f t="shared" si="20"/>
        <v/>
      </c>
      <c r="W38" s="15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x14ac:dyDescent="0.15">
      <c r="A39" s="11" t="str">
        <f>IF(B39="","",COUNTA($B$3:B39))</f>
        <v/>
      </c>
      <c r="B39" s="24"/>
      <c r="C39" s="25"/>
      <c r="D39" s="3"/>
      <c r="E39" s="3"/>
      <c r="F39" s="26"/>
      <c r="G39" s="26"/>
      <c r="H39" s="28" t="str">
        <f t="shared" si="9"/>
        <v/>
      </c>
      <c r="U39" s="55" t="s">
        <v>46</v>
      </c>
      <c r="V39" s="56" t="s">
        <v>54</v>
      </c>
      <c r="W39" s="57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4.25" thickBot="1" x14ac:dyDescent="0.2">
      <c r="A40" s="11" t="str">
        <f>IF(B40="","",COUNTA($B$3:B40))</f>
        <v/>
      </c>
      <c r="B40" s="24"/>
      <c r="C40" s="25"/>
      <c r="D40" s="3"/>
      <c r="E40" s="3"/>
      <c r="F40" s="26"/>
      <c r="G40" s="26"/>
      <c r="H40" s="28" t="str">
        <f t="shared" si="9"/>
        <v/>
      </c>
      <c r="J40" t="s">
        <v>97</v>
      </c>
      <c r="L40" s="6">
        <f>L1</f>
        <v>2016</v>
      </c>
      <c r="M40" s="6"/>
      <c r="N40" s="4">
        <f>N1</f>
        <v>6</v>
      </c>
      <c r="O40" s="114">
        <f>O1</f>
        <v>0</v>
      </c>
      <c r="P40" s="114"/>
      <c r="Q40" s="5">
        <f>Q1</f>
        <v>0</v>
      </c>
      <c r="U40" s="11">
        <v>1</v>
      </c>
      <c r="V40" s="46" t="str">
        <f>IF($U40&gt;MAX($AL$3:$AL$59),"",INDEX($B$3:$G$59,MATCH($U40,$AL$3:$AL$59,0),MATCH(V$39,$B$2:$G$2,0)))</f>
        <v/>
      </c>
      <c r="W40" s="12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x14ac:dyDescent="0.15">
      <c r="A41" s="11" t="str">
        <f>IF(B41="","",COUNTA($B$3:B41))</f>
        <v/>
      </c>
      <c r="B41" s="24"/>
      <c r="C41" s="25"/>
      <c r="D41" s="3"/>
      <c r="E41" s="3"/>
      <c r="F41" s="26"/>
      <c r="G41" s="26"/>
      <c r="H41" s="28" t="str">
        <f t="shared" si="9"/>
        <v/>
      </c>
      <c r="J41" s="9" t="str">
        <f>P15</f>
        <v>本部什一献金</v>
      </c>
      <c r="K41" s="10"/>
      <c r="L41" s="71">
        <f>SUMIF(E$3:E$59,J41,G$3:G$59)</f>
        <v>0</v>
      </c>
      <c r="M41" s="74"/>
      <c r="N41" s="116" t="s">
        <v>90</v>
      </c>
      <c r="O41" s="10" t="s">
        <v>83</v>
      </c>
      <c r="P41" s="10"/>
      <c r="Q41" s="58">
        <f>SUMIF(E$3:E$59,N$41&amp;"・"&amp;O41,G$3:G$59)</f>
        <v>0</v>
      </c>
      <c r="U41" s="11">
        <v>2</v>
      </c>
      <c r="V41" s="46" t="str">
        <f t="shared" ref="V41:W42" si="21">IF($U41&gt;MAX($AL$3:$AL$59),"",INDEX($B$3:$G$59,MATCH($U41,$AL$3:$AL$59,0),MATCH(V$39,$B$2:$G$2,0)))</f>
        <v/>
      </c>
      <c r="W41" s="12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4.25" thickBot="1" x14ac:dyDescent="0.2">
      <c r="A42" s="11" t="str">
        <f>IF(B42="","",COUNTA($B$3:B42))</f>
        <v/>
      </c>
      <c r="B42" s="24"/>
      <c r="C42" s="25"/>
      <c r="D42" s="3"/>
      <c r="E42" s="3"/>
      <c r="F42" s="26"/>
      <c r="G42" s="26"/>
      <c r="H42" s="28" t="str">
        <f t="shared" si="9"/>
        <v/>
      </c>
      <c r="J42" s="11" t="str">
        <f>P16</f>
        <v>厚生福祉献金</v>
      </c>
      <c r="K42" s="1"/>
      <c r="L42" s="72">
        <f>SUMIF(E$3:E$59,J42,G$3:G$59)</f>
        <v>0</v>
      </c>
      <c r="M42" s="64"/>
      <c r="N42" s="117"/>
      <c r="O42" s="1" t="s">
        <v>91</v>
      </c>
      <c r="P42" s="1"/>
      <c r="Q42" s="12">
        <f t="shared" ref="Q42:Q44" si="22">SUMIF(E$3:E$59,N$41&amp;"・"&amp;O42,G$3:G$59)</f>
        <v>0</v>
      </c>
      <c r="U42" s="13">
        <v>3</v>
      </c>
      <c r="V42" s="48" t="str">
        <f t="shared" si="21"/>
        <v/>
      </c>
      <c r="W42" s="15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x14ac:dyDescent="0.15">
      <c r="A43" s="11" t="str">
        <f>IF(B43="","",COUNTA($B$3:B43))</f>
        <v/>
      </c>
      <c r="B43" s="24"/>
      <c r="C43" s="25"/>
      <c r="D43" s="3"/>
      <c r="E43" s="3"/>
      <c r="F43" s="26"/>
      <c r="G43" s="26"/>
      <c r="H43" s="28" t="str">
        <f t="shared" si="9"/>
        <v/>
      </c>
      <c r="J43" s="11" t="str">
        <f>P17</f>
        <v>退職積立献金</v>
      </c>
      <c r="K43" s="1"/>
      <c r="L43" s="72">
        <f t="shared" ref="L43:L52" si="23">SUMIF(E$3:E$59,J43,G$3:G$59)</f>
        <v>0</v>
      </c>
      <c r="M43" s="64"/>
      <c r="N43" s="117"/>
      <c r="O43" s="60" t="s">
        <v>92</v>
      </c>
      <c r="P43" s="60"/>
      <c r="Q43" s="12">
        <f t="shared" si="22"/>
        <v>0</v>
      </c>
      <c r="U43" s="55" t="s">
        <v>48</v>
      </c>
      <c r="V43" s="56"/>
      <c r="W43" s="57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x14ac:dyDescent="0.15">
      <c r="A44" s="11" t="str">
        <f>IF(B44="","",COUNTA($B$3:B44))</f>
        <v/>
      </c>
      <c r="B44" s="24"/>
      <c r="C44" s="25"/>
      <c r="D44" s="3"/>
      <c r="E44" s="3"/>
      <c r="F44" s="26"/>
      <c r="G44" s="26"/>
      <c r="H44" s="28" t="str">
        <f t="shared" si="9"/>
        <v/>
      </c>
      <c r="J44" s="115" t="s">
        <v>80</v>
      </c>
      <c r="K44" s="1" t="s">
        <v>83</v>
      </c>
      <c r="L44" s="72">
        <f>SUMIF(E$3:E$59,J$44&amp;"・"&amp;K44,G$3:G$59)</f>
        <v>0</v>
      </c>
      <c r="M44" s="64"/>
      <c r="N44" s="118"/>
      <c r="O44" s="62"/>
      <c r="P44" s="63"/>
      <c r="Q44" s="59">
        <f t="shared" si="22"/>
        <v>0</v>
      </c>
      <c r="U44" s="11">
        <v>1</v>
      </c>
      <c r="V44" s="46" t="str">
        <f>IF($U44&gt;MAX($AN$3:$AN$59),"",INDEX($B$3:$G$59,MATCH($U44,$AN$3:$AN$59,0),MATCH(V$43,$B$2:$G$2,0)))</f>
        <v/>
      </c>
      <c r="W44" s="12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x14ac:dyDescent="0.15">
      <c r="A45" s="11" t="str">
        <f>IF(B45="","",COUNTA($B$3:B45))</f>
        <v/>
      </c>
      <c r="B45" s="24"/>
      <c r="C45" s="25"/>
      <c r="D45" s="3"/>
      <c r="E45" s="3"/>
      <c r="F45" s="26"/>
      <c r="G45" s="26"/>
      <c r="H45" s="28" t="str">
        <f t="shared" si="9"/>
        <v/>
      </c>
      <c r="J45" s="115"/>
      <c r="K45" s="1" t="s">
        <v>82</v>
      </c>
      <c r="L45" s="72">
        <f t="shared" ref="L45:L49" si="24">SUMIF(E$3:E$59,J$44&amp;"・"&amp;K45,G$3:G$59)</f>
        <v>0</v>
      </c>
      <c r="M45" s="64"/>
      <c r="N45" s="63" t="s">
        <v>93</v>
      </c>
      <c r="O45" s="64"/>
      <c r="P45" s="64"/>
      <c r="Q45" s="12">
        <f t="shared" ref="Q45:Q51" si="25">SUMIF(E$3:E$59,N45,G$3:G$59)</f>
        <v>0</v>
      </c>
      <c r="U45" s="11">
        <v>2</v>
      </c>
      <c r="V45" s="46" t="str">
        <f t="shared" ref="V45:W46" si="26">IF($U45&gt;MAX($AN$3:$AN$59),"",INDEX($B$3:$G$59,MATCH($U45,$AN$3:$AN$59,0),MATCH(V$43,$B$2:$G$2,0)))</f>
        <v/>
      </c>
      <c r="W45" s="12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4.25" thickBot="1" x14ac:dyDescent="0.2">
      <c r="A46" s="11" t="str">
        <f>IF(B46="","",COUNTA($B$3:B46))</f>
        <v/>
      </c>
      <c r="B46" s="24"/>
      <c r="C46" s="25"/>
      <c r="D46" s="3"/>
      <c r="E46" s="3"/>
      <c r="F46" s="26"/>
      <c r="G46" s="26"/>
      <c r="H46" s="28" t="str">
        <f t="shared" si="9"/>
        <v/>
      </c>
      <c r="J46" s="115"/>
      <c r="K46" s="1" t="s">
        <v>84</v>
      </c>
      <c r="L46" s="72">
        <f t="shared" si="24"/>
        <v>0</v>
      </c>
      <c r="M46" s="64"/>
      <c r="N46" s="70" t="s">
        <v>94</v>
      </c>
      <c r="O46" s="65"/>
      <c r="P46" s="66"/>
      <c r="Q46" s="59">
        <f t="shared" si="25"/>
        <v>0</v>
      </c>
      <c r="U46" s="13">
        <v>3</v>
      </c>
      <c r="V46" s="48" t="str">
        <f t="shared" si="26"/>
        <v/>
      </c>
      <c r="W46" s="15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x14ac:dyDescent="0.15">
      <c r="A47" s="11" t="str">
        <f>IF(B47="","",COUNTA($B$3:B47))</f>
        <v/>
      </c>
      <c r="B47" s="24"/>
      <c r="C47" s="25"/>
      <c r="D47" s="3"/>
      <c r="E47" s="3"/>
      <c r="F47" s="26"/>
      <c r="G47" s="26"/>
      <c r="H47" s="28" t="str">
        <f t="shared" si="9"/>
        <v/>
      </c>
      <c r="J47" s="115"/>
      <c r="K47" s="1" t="s">
        <v>81</v>
      </c>
      <c r="L47" s="72">
        <f t="shared" si="24"/>
        <v>0</v>
      </c>
      <c r="M47" s="64"/>
      <c r="N47" s="67" t="s">
        <v>95</v>
      </c>
      <c r="O47" s="65"/>
      <c r="P47" s="66"/>
      <c r="Q47" s="59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x14ac:dyDescent="0.15">
      <c r="A48" s="11" t="str">
        <f>IF(B48="","",COUNTA($B$3:B48))</f>
        <v/>
      </c>
      <c r="B48" s="24"/>
      <c r="C48" s="25"/>
      <c r="D48" s="3"/>
      <c r="E48" s="3"/>
      <c r="F48" s="26"/>
      <c r="G48" s="26"/>
      <c r="H48" s="28" t="str">
        <f t="shared" si="9"/>
        <v/>
      </c>
      <c r="J48" s="115"/>
      <c r="K48" s="1" t="s">
        <v>85</v>
      </c>
      <c r="L48" s="72">
        <f t="shared" si="24"/>
        <v>0</v>
      </c>
      <c r="M48" s="64"/>
      <c r="N48" s="67"/>
      <c r="O48" s="67"/>
      <c r="P48" s="66"/>
      <c r="Q48" s="59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x14ac:dyDescent="0.15">
      <c r="A49" s="11" t="str">
        <f>IF(B49="","",COUNTA($B$3:B49))</f>
        <v/>
      </c>
      <c r="B49" s="24"/>
      <c r="C49" s="25"/>
      <c r="D49" s="3"/>
      <c r="E49" s="3"/>
      <c r="F49" s="26"/>
      <c r="G49" s="26"/>
      <c r="H49" s="28" t="str">
        <f t="shared" si="9"/>
        <v/>
      </c>
      <c r="J49" s="115"/>
      <c r="K49" s="1" t="s">
        <v>86</v>
      </c>
      <c r="L49" s="72">
        <f t="shared" si="24"/>
        <v>0</v>
      </c>
      <c r="M49" s="64"/>
      <c r="N49" s="70"/>
      <c r="O49" s="70"/>
      <c r="P49" s="63"/>
      <c r="Q49" s="59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x14ac:dyDescent="0.15">
      <c r="A50" s="11" t="str">
        <f>IF(B50="","",COUNTA($B$3:B50))</f>
        <v/>
      </c>
      <c r="B50" s="24"/>
      <c r="C50" s="25"/>
      <c r="D50" s="3"/>
      <c r="E50" s="3"/>
      <c r="F50" s="26"/>
      <c r="G50" s="26"/>
      <c r="H50" s="28" t="str">
        <f t="shared" si="9"/>
        <v/>
      </c>
      <c r="J50" s="11" t="s">
        <v>87</v>
      </c>
      <c r="K50" s="1"/>
      <c r="L50" s="72">
        <f t="shared" si="23"/>
        <v>0</v>
      </c>
      <c r="M50" s="64"/>
      <c r="N50" s="68"/>
      <c r="O50" s="68"/>
      <c r="P50" s="69"/>
      <c r="Q50" s="59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x14ac:dyDescent="0.15">
      <c r="A51" s="11" t="str">
        <f>IF(B51="","",COUNTA($B$3:B51))</f>
        <v/>
      </c>
      <c r="B51" s="24"/>
      <c r="C51" s="25"/>
      <c r="D51" s="3"/>
      <c r="E51" s="3"/>
      <c r="F51" s="26"/>
      <c r="G51" s="26"/>
      <c r="H51" s="28" t="str">
        <f t="shared" si="9"/>
        <v/>
      </c>
      <c r="J51" s="11" t="s">
        <v>88</v>
      </c>
      <c r="K51" s="1"/>
      <c r="L51" s="72">
        <f t="shared" si="23"/>
        <v>0</v>
      </c>
      <c r="M51" s="64"/>
      <c r="N51" s="69" t="s">
        <v>96</v>
      </c>
      <c r="O51" s="61"/>
      <c r="P51" s="61"/>
      <c r="Q51" s="12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4.25" thickBot="1" x14ac:dyDescent="0.2">
      <c r="A52" s="11" t="str">
        <f>IF(B52="","",COUNTA($B$3:B52))</f>
        <v/>
      </c>
      <c r="B52" s="24"/>
      <c r="C52" s="25"/>
      <c r="D52" s="3"/>
      <c r="E52" s="3"/>
      <c r="F52" s="26"/>
      <c r="G52" s="26"/>
      <c r="H52" s="28" t="str">
        <f t="shared" si="9"/>
        <v/>
      </c>
      <c r="J52" s="13" t="s">
        <v>89</v>
      </c>
      <c r="K52" s="14"/>
      <c r="L52" s="73">
        <f t="shared" si="23"/>
        <v>0</v>
      </c>
      <c r="M52" s="75"/>
      <c r="N52" s="119" t="s">
        <v>60</v>
      </c>
      <c r="O52" s="120"/>
      <c r="P52" s="120"/>
      <c r="Q52" s="29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x14ac:dyDescent="0.15">
      <c r="A53" s="11" t="str">
        <f>IF(B53="","",COUNTA($B$3:B53))</f>
        <v/>
      </c>
      <c r="B53" s="24"/>
      <c r="C53" s="25"/>
      <c r="D53" s="3"/>
      <c r="E53" s="3"/>
      <c r="F53" s="26"/>
      <c r="G53" s="26"/>
      <c r="H53" s="28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4.25" thickBot="1" x14ac:dyDescent="0.2">
      <c r="A54" s="11" t="str">
        <f>IF(B54="","",COUNTA($B$3:B54))</f>
        <v/>
      </c>
      <c r="B54" s="24"/>
      <c r="C54" s="25"/>
      <c r="D54" s="3"/>
      <c r="E54" s="3"/>
      <c r="F54" s="26"/>
      <c r="G54" s="26"/>
      <c r="H54" s="28" t="str">
        <f t="shared" si="9"/>
        <v/>
      </c>
      <c r="J54" t="s">
        <v>98</v>
      </c>
      <c r="L54" s="6">
        <f>L40</f>
        <v>2016</v>
      </c>
      <c r="M54" s="6"/>
      <c r="N54" s="4">
        <f>N40</f>
        <v>6</v>
      </c>
      <c r="O54" s="114">
        <f>O40</f>
        <v>0</v>
      </c>
      <c r="P54" s="114"/>
      <c r="Q54" s="5">
        <f>Q40</f>
        <v>0</v>
      </c>
      <c r="Y54" t="str">
        <f t="shared" si="0"/>
        <v/>
      </c>
      <c r="Z54" t="str">
        <f>IF(Y54="◎",COUNTIF(Y$3:Y54,"◎"),"")</f>
        <v/>
      </c>
      <c r="AA54" t="str">
        <f t="shared" si="1"/>
        <v/>
      </c>
      <c r="AB54" t="str">
        <f>IF(AA54="◎",COUNTIF(AA$3:AA54,"◎"),"")</f>
        <v/>
      </c>
      <c r="AC54" t="str">
        <f t="shared" si="2"/>
        <v/>
      </c>
      <c r="AD54" t="str">
        <f>IF(AC54="◎",COUNTIF(AC$3:AC54,"◎"),"")</f>
        <v/>
      </c>
      <c r="AE54" t="str">
        <f t="shared" si="3"/>
        <v/>
      </c>
      <c r="AF54" t="str">
        <f>IF(AE54="◎",COUNTIF(AE$3:AE54,"◎"),"")</f>
        <v/>
      </c>
      <c r="AG54" t="str">
        <f t="shared" si="4"/>
        <v/>
      </c>
      <c r="AH54" t="str">
        <f>IF(AG54="◎",COUNTIF(AG$3:AG54,"◎"),"")</f>
        <v/>
      </c>
      <c r="AI54" t="str">
        <f t="shared" si="5"/>
        <v/>
      </c>
      <c r="AJ54" t="str">
        <f>IF(AI54="◎",COUNTIF(AI$3:AI54,"◎"),"")</f>
        <v/>
      </c>
      <c r="AK54" t="str">
        <f t="shared" si="6"/>
        <v/>
      </c>
      <c r="AL54" t="str">
        <f>IF(AK54="◎",COUNTIF(AK$3:AK54,"◎"),"")</f>
        <v/>
      </c>
      <c r="AM54" t="str">
        <f t="shared" si="7"/>
        <v/>
      </c>
      <c r="AN54" t="str">
        <f>IF(AM54="◎",COUNTIF(AM$3:AM54,"◎"),"")</f>
        <v/>
      </c>
    </row>
    <row r="55" spans="1:40" x14ac:dyDescent="0.15">
      <c r="A55" s="11" t="str">
        <f>IF(B55="","",COUNTA($B$3:B55))</f>
        <v/>
      </c>
      <c r="B55" s="24"/>
      <c r="C55" s="25"/>
      <c r="D55" s="3"/>
      <c r="E55" s="3"/>
      <c r="F55" s="26"/>
      <c r="G55" s="26"/>
      <c r="H55" s="28" t="str">
        <f t="shared" si="9"/>
        <v/>
      </c>
      <c r="J55" s="76" t="s">
        <v>99</v>
      </c>
      <c r="K55" s="77"/>
      <c r="L55" s="78">
        <f>SUMIF(E$3:E$59,J55,G$3:G$59)</f>
        <v>0</v>
      </c>
      <c r="M55" s="74"/>
      <c r="N55" s="77"/>
      <c r="O55" s="77"/>
      <c r="P55" s="77"/>
      <c r="Q55" s="79"/>
      <c r="Y55" t="str">
        <f t="shared" si="0"/>
        <v/>
      </c>
      <c r="Z55" t="str">
        <f>IF(Y55="◎",COUNTIF(Y$3:Y55,"◎"),"")</f>
        <v/>
      </c>
      <c r="AA55" t="str">
        <f t="shared" si="1"/>
        <v/>
      </c>
      <c r="AB55" t="str">
        <f>IF(AA55="◎",COUNTIF(AA$3:AA55,"◎"),"")</f>
        <v/>
      </c>
      <c r="AC55" t="str">
        <f t="shared" si="2"/>
        <v/>
      </c>
      <c r="AD55" t="str">
        <f>IF(AC55="◎",COUNTIF(AC$3:AC55,"◎"),"")</f>
        <v/>
      </c>
      <c r="AE55" t="str">
        <f t="shared" si="3"/>
        <v/>
      </c>
      <c r="AF55" t="str">
        <f>IF(AE55="◎",COUNTIF(AE$3:AE55,"◎"),"")</f>
        <v/>
      </c>
      <c r="AG55" t="str">
        <f t="shared" si="4"/>
        <v/>
      </c>
      <c r="AH55" t="str">
        <f>IF(AG55="◎",COUNTIF(AG$3:AG55,"◎"),"")</f>
        <v/>
      </c>
      <c r="AI55" t="str">
        <f t="shared" si="5"/>
        <v/>
      </c>
      <c r="AJ55" t="str">
        <f>IF(AI55="◎",COUNTIF(AI$3:AI55,"◎"),"")</f>
        <v/>
      </c>
      <c r="AK55" t="str">
        <f t="shared" si="6"/>
        <v/>
      </c>
      <c r="AL55" t="str">
        <f>IF(AK55="◎",COUNTIF(AK$3:AK55,"◎"),"")</f>
        <v/>
      </c>
      <c r="AM55" t="str">
        <f t="shared" si="7"/>
        <v/>
      </c>
      <c r="AN55" t="str">
        <f>IF(AM55="◎",COUNTIF(AM$3:AM55,"◎"),"")</f>
        <v/>
      </c>
    </row>
    <row r="56" spans="1:40" x14ac:dyDescent="0.15">
      <c r="A56" s="11" t="str">
        <f>IF(B56="","",COUNTA($B$3:B56))</f>
        <v/>
      </c>
      <c r="B56" s="24"/>
      <c r="C56" s="25"/>
      <c r="D56" s="3"/>
      <c r="E56" s="3"/>
      <c r="F56" s="26"/>
      <c r="G56" s="26"/>
      <c r="H56" s="28" t="str">
        <f t="shared" si="9"/>
        <v/>
      </c>
      <c r="J56" s="80"/>
      <c r="K56" s="70"/>
      <c r="L56" s="70"/>
      <c r="M56" s="64"/>
      <c r="N56" s="70"/>
      <c r="O56" s="70"/>
      <c r="P56" s="70"/>
      <c r="Q56" s="81"/>
      <c r="Y56" t="str">
        <f t="shared" si="0"/>
        <v/>
      </c>
      <c r="Z56" t="str">
        <f>IF(Y56="◎",COUNTIF(Y$3:Y56,"◎"),"")</f>
        <v/>
      </c>
      <c r="AA56" t="str">
        <f t="shared" si="1"/>
        <v/>
      </c>
      <c r="AB56" t="str">
        <f>IF(AA56="◎",COUNTIF(AA$3:AA56,"◎"),"")</f>
        <v/>
      </c>
      <c r="AC56" t="str">
        <f t="shared" si="2"/>
        <v/>
      </c>
      <c r="AD56" t="str">
        <f>IF(AC56="◎",COUNTIF(AC$3:AC56,"◎"),"")</f>
        <v/>
      </c>
      <c r="AE56" t="str">
        <f t="shared" si="3"/>
        <v/>
      </c>
      <c r="AF56" t="str">
        <f>IF(AE56="◎",COUNTIF(AE$3:AE56,"◎"),"")</f>
        <v/>
      </c>
      <c r="AG56" t="str">
        <f t="shared" si="4"/>
        <v/>
      </c>
      <c r="AH56" t="str">
        <f>IF(AG56="◎",COUNTIF(AG$3:AG56,"◎"),"")</f>
        <v/>
      </c>
      <c r="AI56" t="str">
        <f t="shared" si="5"/>
        <v/>
      </c>
      <c r="AJ56" t="str">
        <f>IF(AI56="◎",COUNTIF(AI$3:AI56,"◎"),"")</f>
        <v/>
      </c>
      <c r="AK56" t="str">
        <f t="shared" si="6"/>
        <v/>
      </c>
      <c r="AL56" t="str">
        <f>IF(AK56="◎",COUNTIF(AK$3:AK56,"◎"),"")</f>
        <v/>
      </c>
      <c r="AM56" t="str">
        <f t="shared" si="7"/>
        <v/>
      </c>
      <c r="AN56" t="str">
        <f>IF(AM56="◎",COUNTIF(AM$3:AM56,"◎"),"")</f>
        <v/>
      </c>
    </row>
    <row r="57" spans="1:40" x14ac:dyDescent="0.15">
      <c r="A57" s="11" t="str">
        <f>IF(B57="","",COUNTA($B$3:B57))</f>
        <v/>
      </c>
      <c r="B57" s="24"/>
      <c r="C57" s="25"/>
      <c r="D57" s="3"/>
      <c r="E57" s="3"/>
      <c r="F57" s="26"/>
      <c r="G57" s="26"/>
      <c r="H57" s="28" t="str">
        <f t="shared" si="9"/>
        <v/>
      </c>
      <c r="J57" s="80"/>
      <c r="K57" s="70"/>
      <c r="L57" s="70"/>
      <c r="M57" s="64"/>
      <c r="N57" s="70"/>
      <c r="O57" s="70"/>
      <c r="P57" s="70"/>
      <c r="Q57" s="81"/>
      <c r="Y57" t="str">
        <f t="shared" si="0"/>
        <v/>
      </c>
      <c r="Z57" t="str">
        <f>IF(Y57="◎",COUNTIF(Y$3:Y57,"◎"),"")</f>
        <v/>
      </c>
      <c r="AA57" t="str">
        <f t="shared" si="1"/>
        <v/>
      </c>
      <c r="AB57" t="str">
        <f>IF(AA57="◎",COUNTIF(AA$3:AA57,"◎"),"")</f>
        <v/>
      </c>
      <c r="AC57" t="str">
        <f t="shared" si="2"/>
        <v/>
      </c>
      <c r="AD57" t="str">
        <f>IF(AC57="◎",COUNTIF(AC$3:AC57,"◎"),"")</f>
        <v/>
      </c>
      <c r="AE57" t="str">
        <f t="shared" si="3"/>
        <v/>
      </c>
      <c r="AF57" t="str">
        <f>IF(AE57="◎",COUNTIF(AE$3:AE57,"◎"),"")</f>
        <v/>
      </c>
      <c r="AG57" t="str">
        <f t="shared" si="4"/>
        <v/>
      </c>
      <c r="AH57" t="str">
        <f>IF(AG57="◎",COUNTIF(AG$3:AG57,"◎"),"")</f>
        <v/>
      </c>
      <c r="AI57" t="str">
        <f t="shared" si="5"/>
        <v/>
      </c>
      <c r="AJ57" t="str">
        <f>IF(AI57="◎",COUNTIF(AI$3:AI57,"◎"),"")</f>
        <v/>
      </c>
      <c r="AK57" t="str">
        <f t="shared" si="6"/>
        <v/>
      </c>
      <c r="AL57" t="str">
        <f>IF(AK57="◎",COUNTIF(AK$3:AK57,"◎"),"")</f>
        <v/>
      </c>
      <c r="AM57" t="str">
        <f t="shared" si="7"/>
        <v/>
      </c>
      <c r="AN57" t="str">
        <f>IF(AM57="◎",COUNTIF(AM$3:AM57,"◎"),"")</f>
        <v/>
      </c>
    </row>
    <row r="58" spans="1:40" ht="14.25" thickBot="1" x14ac:dyDescent="0.2">
      <c r="A58" s="11" t="str">
        <f>IF(B58="","",COUNTA($B$3:B58))</f>
        <v/>
      </c>
      <c r="B58" s="24"/>
      <c r="C58" s="25"/>
      <c r="D58" s="3"/>
      <c r="E58" s="3"/>
      <c r="F58" s="26"/>
      <c r="G58" s="26"/>
      <c r="H58" s="28" t="str">
        <f t="shared" si="9"/>
        <v/>
      </c>
      <c r="J58" s="82"/>
      <c r="K58" s="83"/>
      <c r="L58" s="83"/>
      <c r="M58" s="75"/>
      <c r="N58" s="121" t="s">
        <v>60</v>
      </c>
      <c r="O58" s="121"/>
      <c r="P58" s="121"/>
      <c r="Q58" s="84">
        <f>SUM(L55:L58,Q55:Q57)</f>
        <v>0</v>
      </c>
      <c r="Y58" t="str">
        <f t="shared" si="0"/>
        <v/>
      </c>
      <c r="Z58" t="str">
        <f>IF(Y58="◎",COUNTIF(Y$3:Y58,"◎"),"")</f>
        <v/>
      </c>
      <c r="AA58" t="str">
        <f t="shared" si="1"/>
        <v/>
      </c>
      <c r="AB58" t="str">
        <f>IF(AA58="◎",COUNTIF(AA$3:AA58,"◎"),"")</f>
        <v/>
      </c>
      <c r="AC58" t="str">
        <f t="shared" si="2"/>
        <v/>
      </c>
      <c r="AD58" t="str">
        <f>IF(AC58="◎",COUNTIF(AC$3:AC58,"◎"),"")</f>
        <v/>
      </c>
      <c r="AE58" t="str">
        <f t="shared" si="3"/>
        <v/>
      </c>
      <c r="AF58" t="str">
        <f>IF(AE58="◎",COUNTIF(AE$3:AE58,"◎"),"")</f>
        <v/>
      </c>
      <c r="AG58" t="str">
        <f t="shared" si="4"/>
        <v/>
      </c>
      <c r="AH58" t="str">
        <f>IF(AG58="◎",COUNTIF(AG$3:AG58,"◎"),"")</f>
        <v/>
      </c>
      <c r="AI58" t="str">
        <f t="shared" si="5"/>
        <v/>
      </c>
      <c r="AJ58" t="str">
        <f>IF(AI58="◎",COUNTIF(AI$3:AI58,"◎"),"")</f>
        <v/>
      </c>
      <c r="AK58" t="str">
        <f t="shared" si="6"/>
        <v/>
      </c>
      <c r="AL58" t="str">
        <f>IF(AK58="◎",COUNTIF(AK$3:AK58,"◎"),"")</f>
        <v/>
      </c>
      <c r="AM58" t="str">
        <f t="shared" si="7"/>
        <v/>
      </c>
      <c r="AN58" t="str">
        <f>IF(AM58="◎",COUNTIF(AM$3:AM58,"◎"),"")</f>
        <v/>
      </c>
    </row>
    <row r="59" spans="1:40" x14ac:dyDescent="0.15">
      <c r="A59" s="11" t="str">
        <f>IF(B59="","",COUNTA($B$3:B59))</f>
        <v/>
      </c>
      <c r="B59" s="24"/>
      <c r="C59" s="25"/>
      <c r="D59" s="3"/>
      <c r="E59" s="3"/>
      <c r="F59" s="26"/>
      <c r="G59" s="26"/>
      <c r="H59" s="28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4.25" thickBot="1" x14ac:dyDescent="0.2">
      <c r="A60" s="16"/>
      <c r="B60" s="17"/>
      <c r="C60" s="17" t="s">
        <v>60</v>
      </c>
      <c r="D60" s="17"/>
      <c r="E60" s="17"/>
      <c r="F60" s="18">
        <f>SUM(F3:F59)</f>
        <v>0</v>
      </c>
      <c r="G60" s="18">
        <f>SUM(G3:G59)</f>
        <v>0</v>
      </c>
      <c r="H60" s="19">
        <f>SUM(F60-G60)</f>
        <v>0</v>
      </c>
    </row>
  </sheetData>
  <sheetProtection sheet="1" objects="1" scenarios="1"/>
  <mergeCells count="26">
    <mergeCell ref="F1:G1"/>
    <mergeCell ref="O1:P1"/>
    <mergeCell ref="J2:L2"/>
    <mergeCell ref="N2:Q2"/>
    <mergeCell ref="J3:K3"/>
    <mergeCell ref="N3:P3"/>
    <mergeCell ref="N35:N36"/>
    <mergeCell ref="J4:J6"/>
    <mergeCell ref="N4:N6"/>
    <mergeCell ref="J7:J11"/>
    <mergeCell ref="N7:N14"/>
    <mergeCell ref="J12:J14"/>
    <mergeCell ref="J15:J16"/>
    <mergeCell ref="N15:N21"/>
    <mergeCell ref="O15:O20"/>
    <mergeCell ref="J17:K17"/>
    <mergeCell ref="N22:N30"/>
    <mergeCell ref="N31:N32"/>
    <mergeCell ref="N33:N34"/>
    <mergeCell ref="N58:P58"/>
    <mergeCell ref="N37:P37"/>
    <mergeCell ref="O40:P40"/>
    <mergeCell ref="N41:N44"/>
    <mergeCell ref="J44:J49"/>
    <mergeCell ref="N52:P52"/>
    <mergeCell ref="O54:P54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設定!$J$2:$J$21</xm:f>
          </x14:formula1>
          <xm:sqref>E3:E59</xm:sqref>
        </x14:dataValidation>
        <x14:dataValidation type="list" allowBlank="1" showInputMessage="1" showErrorMessage="1">
          <x14:formula1>
            <xm:f>設定!$H$1:$H$43</xm:f>
          </x14:formula1>
          <xm:sqref>C3:C59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0"/>
  <sheetViews>
    <sheetView workbookViewId="0">
      <pane xSplit="1" ySplit="2" topLeftCell="B36" activePane="bottomRight" state="frozen"/>
      <selection activeCell="I3" sqref="I3"/>
      <selection pane="topRight" activeCell="I3" sqref="I3"/>
      <selection pane="bottomLeft" activeCell="I3" sqref="I3"/>
      <selection pane="bottomRight" activeCell="I3" sqref="I3"/>
    </sheetView>
  </sheetViews>
  <sheetFormatPr defaultRowHeight="13.5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1.625" customWidth="1"/>
    <col min="13" max="13" width="4" style="37" customWidth="1"/>
    <col min="14" max="14" width="4.625" customWidth="1"/>
    <col min="15" max="15" width="3.75" customWidth="1"/>
    <col min="16" max="16" width="14.5" customWidth="1"/>
    <col min="17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4.25" thickBot="1" x14ac:dyDescent="0.2">
      <c r="A1" s="23" t="s">
        <v>51</v>
      </c>
      <c r="C1" s="6">
        <f>設定!B3</f>
        <v>2016</v>
      </c>
      <c r="D1" s="4">
        <f>設定!I8</f>
        <v>7</v>
      </c>
      <c r="E1" s="4"/>
      <c r="F1" s="130">
        <f>設定!B1</f>
        <v>0</v>
      </c>
      <c r="G1" s="130"/>
      <c r="H1">
        <f>設定!B2</f>
        <v>0</v>
      </c>
      <c r="J1" t="s">
        <v>61</v>
      </c>
      <c r="L1" s="6">
        <f>C1</f>
        <v>2016</v>
      </c>
      <c r="M1" s="33"/>
      <c r="N1" s="4">
        <f>D1</f>
        <v>7</v>
      </c>
      <c r="O1" s="131">
        <f>F1</f>
        <v>0</v>
      </c>
      <c r="P1" s="131"/>
      <c r="Q1">
        <f>H1</f>
        <v>0</v>
      </c>
      <c r="U1" t="s">
        <v>77</v>
      </c>
      <c r="Y1" t="s">
        <v>100</v>
      </c>
    </row>
    <row r="2" spans="1:40" x14ac:dyDescent="0.15">
      <c r="A2" s="20" t="s">
        <v>52</v>
      </c>
      <c r="B2" s="21" t="s">
        <v>53</v>
      </c>
      <c r="C2" s="21" t="s">
        <v>55</v>
      </c>
      <c r="D2" s="21" t="s">
        <v>54</v>
      </c>
      <c r="E2" s="21" t="s">
        <v>103</v>
      </c>
      <c r="F2" s="21" t="s">
        <v>57</v>
      </c>
      <c r="G2" s="21" t="s">
        <v>58</v>
      </c>
      <c r="H2" s="22" t="s">
        <v>59</v>
      </c>
      <c r="J2" s="123" t="s">
        <v>4</v>
      </c>
      <c r="K2" s="124"/>
      <c r="L2" s="125"/>
      <c r="M2" s="34"/>
      <c r="N2" s="126" t="s">
        <v>62</v>
      </c>
      <c r="O2" s="127"/>
      <c r="P2" s="127"/>
      <c r="Q2" s="128"/>
      <c r="U2" s="52" t="s">
        <v>55</v>
      </c>
      <c r="V2" s="53" t="s">
        <v>78</v>
      </c>
      <c r="W2" s="54" t="s">
        <v>79</v>
      </c>
      <c r="Y2" t="s">
        <v>102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x14ac:dyDescent="0.15">
      <c r="A3" s="11" t="str">
        <f>IF(B3="","",COUNTA($B$3:B3))</f>
        <v/>
      </c>
      <c r="B3" s="24"/>
      <c r="C3" s="88" t="s">
        <v>101</v>
      </c>
      <c r="D3" s="89" t="s">
        <v>125</v>
      </c>
      <c r="E3" s="89"/>
      <c r="F3" s="90">
        <f>'6月'!H60</f>
        <v>0</v>
      </c>
      <c r="G3" s="90"/>
      <c r="H3" s="28" t="str">
        <f>IF(B3="","",SUM(F3-G3))</f>
        <v/>
      </c>
      <c r="J3" s="132" t="s">
        <v>55</v>
      </c>
      <c r="K3" s="133"/>
      <c r="L3" s="32" t="s">
        <v>56</v>
      </c>
      <c r="M3" s="35"/>
      <c r="N3" s="132" t="s">
        <v>55</v>
      </c>
      <c r="O3" s="133"/>
      <c r="P3" s="133"/>
      <c r="Q3" s="32" t="s">
        <v>56</v>
      </c>
      <c r="U3" s="11" t="s">
        <v>27</v>
      </c>
      <c r="V3" s="1">
        <v>0.1</v>
      </c>
      <c r="W3" s="12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x14ac:dyDescent="0.15">
      <c r="A4" s="11" t="str">
        <f>IF(B4="","",COUNTA($B$3:B4))</f>
        <v/>
      </c>
      <c r="B4" s="24"/>
      <c r="C4" s="25"/>
      <c r="D4" s="3"/>
      <c r="E4" s="3"/>
      <c r="F4" s="26"/>
      <c r="G4" s="26"/>
      <c r="H4" s="28" t="str">
        <f>IF(B4="","",SUM(H3+F4-G4))</f>
        <v/>
      </c>
      <c r="J4" s="115" t="s">
        <v>63</v>
      </c>
      <c r="K4" s="1" t="str">
        <f>設定!H1</f>
        <v>月定（什一）献金</v>
      </c>
      <c r="L4" s="12">
        <f>SUMIF(C$3:C$59,K4,F$3:F$59)</f>
        <v>0</v>
      </c>
      <c r="M4" s="36"/>
      <c r="N4" s="115" t="s">
        <v>67</v>
      </c>
      <c r="O4" s="1" t="str">
        <f>設定!H10</f>
        <v>給与費</v>
      </c>
      <c r="P4" s="1"/>
      <c r="Q4" s="12">
        <f t="shared" ref="Q4:Q14" si="8">SUMIF(C$3:C$59,O4,G$3:G$59)</f>
        <v>0</v>
      </c>
      <c r="R4" s="8">
        <f>SUM(L30:L32)</f>
        <v>0</v>
      </c>
      <c r="S4" t="s">
        <v>76</v>
      </c>
      <c r="U4" s="11" t="s">
        <v>28</v>
      </c>
      <c r="V4" s="1">
        <v>0.01</v>
      </c>
      <c r="W4" s="12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4.25" thickBot="1" x14ac:dyDescent="0.2">
      <c r="A5" s="11" t="str">
        <f>IF(B5="","",COUNTA($B$3:B5))</f>
        <v/>
      </c>
      <c r="B5" s="24"/>
      <c r="C5" s="25"/>
      <c r="D5" s="3"/>
      <c r="E5" s="3"/>
      <c r="F5" s="26"/>
      <c r="G5" s="26"/>
      <c r="H5" s="28" t="str">
        <f t="shared" ref="H5:H59" si="9">IF(B5="","",SUM(H4+F5-G5))</f>
        <v/>
      </c>
      <c r="J5" s="115"/>
      <c r="K5" s="1" t="str">
        <f>設定!H2</f>
        <v>礼拝（感謝）献金</v>
      </c>
      <c r="L5" s="12">
        <f t="shared" ref="L5:L16" si="10">SUMIF(C$3:C$59,K5,F$3:F$59)</f>
        <v>0</v>
      </c>
      <c r="M5" s="36"/>
      <c r="N5" s="115"/>
      <c r="O5" s="1" t="str">
        <f>設定!H11</f>
        <v>その他謝儀</v>
      </c>
      <c r="P5" s="1"/>
      <c r="Q5" s="12">
        <f t="shared" si="8"/>
        <v>0</v>
      </c>
      <c r="U5" s="13" t="s">
        <v>29</v>
      </c>
      <c r="V5" s="14">
        <v>0.02</v>
      </c>
      <c r="W5" s="15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4.25" thickBot="1" x14ac:dyDescent="0.2">
      <c r="A6" s="11" t="str">
        <f>IF(B6="","",COUNTA($B$3:B6))</f>
        <v/>
      </c>
      <c r="B6" s="24"/>
      <c r="C6" s="25"/>
      <c r="D6" s="3"/>
      <c r="E6" s="3"/>
      <c r="F6" s="26"/>
      <c r="G6" s="26"/>
      <c r="H6" s="28" t="str">
        <f t="shared" si="9"/>
        <v/>
      </c>
      <c r="J6" s="115"/>
      <c r="K6" s="1"/>
      <c r="L6" s="12">
        <f t="shared" si="10"/>
        <v>0</v>
      </c>
      <c r="M6" s="36"/>
      <c r="N6" s="115"/>
      <c r="O6" s="1" t="str">
        <f>設定!H12</f>
        <v>社会保険料</v>
      </c>
      <c r="P6" s="1"/>
      <c r="Q6" s="12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x14ac:dyDescent="0.15">
      <c r="A7" s="11" t="str">
        <f>IF(B7="","",COUNTA($B$3:B7))</f>
        <v/>
      </c>
      <c r="B7" s="24"/>
      <c r="C7" s="25"/>
      <c r="D7" s="3"/>
      <c r="E7" s="3"/>
      <c r="F7" s="26"/>
      <c r="G7" s="26"/>
      <c r="H7" s="28" t="str">
        <f t="shared" si="9"/>
        <v/>
      </c>
      <c r="J7" s="115" t="s">
        <v>10</v>
      </c>
      <c r="K7" s="1" t="str">
        <f>設定!H3</f>
        <v>会堂献金</v>
      </c>
      <c r="L7" s="12">
        <f t="shared" si="10"/>
        <v>0</v>
      </c>
      <c r="M7" s="36"/>
      <c r="N7" s="115" t="s">
        <v>68</v>
      </c>
      <c r="O7" s="1" t="str">
        <f>設定!H13</f>
        <v>特別集会費</v>
      </c>
      <c r="P7" s="1"/>
      <c r="Q7" s="12">
        <f t="shared" si="8"/>
        <v>0</v>
      </c>
      <c r="U7" s="20" t="s">
        <v>102</v>
      </c>
      <c r="V7" s="21" t="s">
        <v>54</v>
      </c>
      <c r="W7" s="22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x14ac:dyDescent="0.15">
      <c r="A8" s="11" t="str">
        <f>IF(B8="","",COUNTA($B$3:B8))</f>
        <v/>
      </c>
      <c r="B8" s="24"/>
      <c r="C8" s="25"/>
      <c r="D8" s="3"/>
      <c r="E8" s="3"/>
      <c r="F8" s="26"/>
      <c r="G8" s="26"/>
      <c r="H8" s="28" t="str">
        <f t="shared" si="9"/>
        <v/>
      </c>
      <c r="J8" s="115"/>
      <c r="K8" s="1" t="str">
        <f>設定!H4</f>
        <v>特別献金</v>
      </c>
      <c r="L8" s="12">
        <f t="shared" si="10"/>
        <v>0</v>
      </c>
      <c r="M8" s="36"/>
      <c r="N8" s="115"/>
      <c r="O8" s="1" t="str">
        <f>設定!H14</f>
        <v>伝道教化費</v>
      </c>
      <c r="P8" s="1"/>
      <c r="Q8" s="12">
        <f t="shared" si="8"/>
        <v>0</v>
      </c>
      <c r="U8" s="11">
        <v>1</v>
      </c>
      <c r="V8" s="45" t="str">
        <f t="shared" ref="V8:W12" si="11">IF($U8&gt;MAX($Z$3:$Z$59),"",INDEX($B$3:$G$59,MATCH($U8,$Z$3:$Z$59,0),MATCH(V$7,$B$2:$G$2,0)))</f>
        <v/>
      </c>
      <c r="W8" s="12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x14ac:dyDescent="0.15">
      <c r="A9" s="11" t="str">
        <f>IF(B9="","",COUNTA($B$3:B9))</f>
        <v/>
      </c>
      <c r="B9" s="24"/>
      <c r="C9" s="25"/>
      <c r="D9" s="3"/>
      <c r="E9" s="3"/>
      <c r="F9" s="26"/>
      <c r="G9" s="26"/>
      <c r="H9" s="28" t="str">
        <f t="shared" si="9"/>
        <v/>
      </c>
      <c r="J9" s="115"/>
      <c r="K9" s="1" t="str">
        <f>設定!H5</f>
        <v>本部指定献金</v>
      </c>
      <c r="L9" s="12">
        <f t="shared" si="10"/>
        <v>0</v>
      </c>
      <c r="M9" s="36"/>
      <c r="N9" s="115"/>
      <c r="O9" s="1" t="str">
        <f>設定!H15</f>
        <v>礼典集会費</v>
      </c>
      <c r="P9" s="1"/>
      <c r="Q9" s="12">
        <f t="shared" si="8"/>
        <v>0</v>
      </c>
      <c r="U9" s="11">
        <v>2</v>
      </c>
      <c r="V9" s="45" t="str">
        <f t="shared" si="11"/>
        <v/>
      </c>
      <c r="W9" s="12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x14ac:dyDescent="0.15">
      <c r="A10" s="11" t="str">
        <f>IF(B10="","",COUNTA($B$3:B10))</f>
        <v/>
      </c>
      <c r="B10" s="24"/>
      <c r="C10" s="25"/>
      <c r="D10" s="3"/>
      <c r="E10" s="3"/>
      <c r="F10" s="26"/>
      <c r="G10" s="26"/>
      <c r="H10" s="28" t="str">
        <f t="shared" si="9"/>
        <v/>
      </c>
      <c r="J10" s="115"/>
      <c r="K10" s="1" t="str">
        <f>設定!H6</f>
        <v>その他指定献金</v>
      </c>
      <c r="L10" s="12">
        <f t="shared" si="10"/>
        <v>0</v>
      </c>
      <c r="M10" s="36"/>
      <c r="N10" s="115"/>
      <c r="O10" s="1" t="str">
        <f>設定!H16</f>
        <v>牧会活動費</v>
      </c>
      <c r="P10" s="1"/>
      <c r="Q10" s="12">
        <f t="shared" si="8"/>
        <v>0</v>
      </c>
      <c r="U10" s="11">
        <v>3</v>
      </c>
      <c r="V10" s="45" t="str">
        <f t="shared" si="11"/>
        <v/>
      </c>
      <c r="W10" s="12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x14ac:dyDescent="0.15">
      <c r="A11" s="11" t="str">
        <f>IF(B11="","",COUNTA($B$3:B11))</f>
        <v/>
      </c>
      <c r="B11" s="24"/>
      <c r="C11" s="25"/>
      <c r="D11" s="3"/>
      <c r="E11" s="3"/>
      <c r="F11" s="26"/>
      <c r="G11" s="26"/>
      <c r="H11" s="28" t="str">
        <f t="shared" si="9"/>
        <v/>
      </c>
      <c r="J11" s="115"/>
      <c r="K11" s="1"/>
      <c r="L11" s="12">
        <f t="shared" si="10"/>
        <v>0</v>
      </c>
      <c r="M11" s="36"/>
      <c r="N11" s="115"/>
      <c r="O11" s="1" t="str">
        <f>設定!H17</f>
        <v>教会学校費</v>
      </c>
      <c r="P11" s="1"/>
      <c r="Q11" s="12">
        <f t="shared" si="8"/>
        <v>0</v>
      </c>
      <c r="U11" s="11">
        <v>4</v>
      </c>
      <c r="V11" s="45" t="str">
        <f t="shared" si="11"/>
        <v/>
      </c>
      <c r="W11" s="12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4.25" thickBot="1" x14ac:dyDescent="0.2">
      <c r="A12" s="11" t="str">
        <f>IF(B12="","",COUNTA($B$3:B12))</f>
        <v/>
      </c>
      <c r="B12" s="24"/>
      <c r="C12" s="25"/>
      <c r="D12" s="3"/>
      <c r="E12" s="3"/>
      <c r="F12" s="26"/>
      <c r="G12" s="26"/>
      <c r="H12" s="28" t="str">
        <f t="shared" si="9"/>
        <v/>
      </c>
      <c r="J12" s="115" t="s">
        <v>64</v>
      </c>
      <c r="K12" s="1" t="str">
        <f>設定!H7</f>
        <v>教会援助金</v>
      </c>
      <c r="L12" s="12">
        <f t="shared" si="10"/>
        <v>0</v>
      </c>
      <c r="M12" s="36"/>
      <c r="N12" s="115"/>
      <c r="O12" s="1" t="str">
        <f>設定!H18</f>
        <v>図書研修費</v>
      </c>
      <c r="P12" s="1"/>
      <c r="Q12" s="12">
        <f t="shared" si="8"/>
        <v>0</v>
      </c>
      <c r="U12" s="13">
        <v>5</v>
      </c>
      <c r="V12" s="47" t="str">
        <f t="shared" si="11"/>
        <v/>
      </c>
      <c r="W12" s="15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x14ac:dyDescent="0.15">
      <c r="A13" s="11" t="str">
        <f>IF(B13="","",COUNTA($B$3:B13))</f>
        <v/>
      </c>
      <c r="B13" s="24"/>
      <c r="C13" s="25"/>
      <c r="D13" s="3"/>
      <c r="E13" s="3"/>
      <c r="F13" s="26"/>
      <c r="G13" s="26"/>
      <c r="H13" s="28" t="str">
        <f t="shared" si="9"/>
        <v/>
      </c>
      <c r="J13" s="115"/>
      <c r="K13" s="1" t="str">
        <f>設定!H8</f>
        <v>雑収入</v>
      </c>
      <c r="L13" s="12">
        <f t="shared" si="10"/>
        <v>0</v>
      </c>
      <c r="M13" s="36"/>
      <c r="N13" s="115"/>
      <c r="O13" s="1" t="str">
        <f>設定!H19</f>
        <v>交通費</v>
      </c>
      <c r="P13" s="1"/>
      <c r="Q13" s="12">
        <f t="shared" si="8"/>
        <v>0</v>
      </c>
      <c r="U13" s="20" t="s">
        <v>12</v>
      </c>
      <c r="V13" s="21" t="s">
        <v>54</v>
      </c>
      <c r="W13" s="22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x14ac:dyDescent="0.15">
      <c r="A14" s="11" t="str">
        <f>IF(B14="","",COUNTA($B$3:B14))</f>
        <v/>
      </c>
      <c r="B14" s="24"/>
      <c r="C14" s="25"/>
      <c r="D14" s="3"/>
      <c r="E14" s="3"/>
      <c r="F14" s="26"/>
      <c r="G14" s="26"/>
      <c r="H14" s="28" t="str">
        <f t="shared" si="9"/>
        <v/>
      </c>
      <c r="J14" s="115"/>
      <c r="K14" s="1"/>
      <c r="L14" s="12">
        <f t="shared" si="10"/>
        <v>0</v>
      </c>
      <c r="M14" s="36"/>
      <c r="N14" s="115"/>
      <c r="O14" s="1" t="str">
        <f>設定!H20</f>
        <v>通信費</v>
      </c>
      <c r="P14" s="1"/>
      <c r="Q14" s="12">
        <f t="shared" si="8"/>
        <v>0</v>
      </c>
      <c r="U14" s="11">
        <v>1</v>
      </c>
      <c r="V14" s="46" t="str">
        <f t="shared" ref="V14:W18" si="12">IF($U14&gt;MAX($AB$3:$AB$59),"",INDEX($B$3:$G$59,MATCH($U14,$AB$3:$AB$59,0),MATCH(V$13,$B$2:$G$2,0)))</f>
        <v/>
      </c>
      <c r="W14" s="12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x14ac:dyDescent="0.15">
      <c r="A15" s="11" t="str">
        <f>IF(B15="","",COUNTA($B$3:B15))</f>
        <v/>
      </c>
      <c r="B15" s="24"/>
      <c r="C15" s="25"/>
      <c r="D15" s="3"/>
      <c r="E15" s="3"/>
      <c r="F15" s="26"/>
      <c r="G15" s="26"/>
      <c r="H15" s="28" t="str">
        <f t="shared" si="9"/>
        <v/>
      </c>
      <c r="J15" s="115" t="s">
        <v>15</v>
      </c>
      <c r="K15" s="1" t="str">
        <f>設定!H9</f>
        <v>借入金</v>
      </c>
      <c r="L15" s="12">
        <f t="shared" si="10"/>
        <v>0</v>
      </c>
      <c r="M15" s="36"/>
      <c r="N15" s="115" t="s">
        <v>69</v>
      </c>
      <c r="O15" s="129" t="s">
        <v>66</v>
      </c>
      <c r="P15" s="1" t="str">
        <f>設定!H21</f>
        <v>本部什一献金</v>
      </c>
      <c r="Q15" s="12">
        <f t="shared" ref="Q15:Q20" si="13">SUMIF(C$3:C$59,P15,G$3:G$59)</f>
        <v>0</v>
      </c>
      <c r="U15" s="11">
        <v>2</v>
      </c>
      <c r="V15" s="46" t="str">
        <f t="shared" si="12"/>
        <v/>
      </c>
      <c r="W15" s="12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x14ac:dyDescent="0.15">
      <c r="A16" s="11" t="str">
        <f>IF(B16="","",COUNTA($B$3:B16))</f>
        <v/>
      </c>
      <c r="B16" s="24"/>
      <c r="C16" s="25"/>
      <c r="D16" s="3"/>
      <c r="E16" s="3"/>
      <c r="F16" s="26"/>
      <c r="G16" s="26"/>
      <c r="H16" s="28" t="str">
        <f t="shared" si="9"/>
        <v/>
      </c>
      <c r="J16" s="115"/>
      <c r="K16" s="1"/>
      <c r="L16" s="12">
        <f t="shared" si="10"/>
        <v>0</v>
      </c>
      <c r="M16" s="36"/>
      <c r="N16" s="115"/>
      <c r="O16" s="129"/>
      <c r="P16" s="1" t="str">
        <f>設定!H22</f>
        <v>厚生福祉献金</v>
      </c>
      <c r="Q16" s="12">
        <f t="shared" si="13"/>
        <v>0</v>
      </c>
      <c r="U16" s="11">
        <v>3</v>
      </c>
      <c r="V16" s="46" t="str">
        <f t="shared" si="12"/>
        <v/>
      </c>
      <c r="W16" s="12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4.25" thickBot="1" x14ac:dyDescent="0.2">
      <c r="A17" s="11" t="str">
        <f>IF(B17="","",COUNTA($B$3:B17))</f>
        <v/>
      </c>
      <c r="B17" s="24"/>
      <c r="C17" s="25"/>
      <c r="D17" s="3"/>
      <c r="E17" s="3"/>
      <c r="F17" s="26"/>
      <c r="G17" s="26"/>
      <c r="H17" s="28" t="str">
        <f t="shared" si="9"/>
        <v/>
      </c>
      <c r="J17" s="122" t="s">
        <v>65</v>
      </c>
      <c r="K17" s="120"/>
      <c r="L17" s="15">
        <f>SUM(L4:L16)</f>
        <v>0</v>
      </c>
      <c r="M17" s="36"/>
      <c r="N17" s="115"/>
      <c r="O17" s="129"/>
      <c r="P17" s="1" t="str">
        <f>設定!H23</f>
        <v>退職積立献金</v>
      </c>
      <c r="Q17" s="12">
        <f t="shared" si="13"/>
        <v>0</v>
      </c>
      <c r="U17" s="11">
        <v>4</v>
      </c>
      <c r="V17" s="46" t="str">
        <f t="shared" si="12"/>
        <v/>
      </c>
      <c r="W17" s="12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4.25" thickBot="1" x14ac:dyDescent="0.2">
      <c r="A18" s="11" t="str">
        <f>IF(B18="","",COUNTA($B$3:B18))</f>
        <v/>
      </c>
      <c r="B18" s="24"/>
      <c r="C18" s="25"/>
      <c r="D18" s="3"/>
      <c r="E18" s="3"/>
      <c r="F18" s="26"/>
      <c r="G18" s="26"/>
      <c r="H18" s="28" t="str">
        <f t="shared" si="9"/>
        <v/>
      </c>
      <c r="N18" s="115"/>
      <c r="O18" s="129"/>
      <c r="P18" s="1" t="str">
        <f>設定!H24</f>
        <v>海外宣教献金</v>
      </c>
      <c r="Q18" s="12">
        <f t="shared" si="13"/>
        <v>0</v>
      </c>
      <c r="U18" s="49">
        <v>5</v>
      </c>
      <c r="V18" s="50" t="str">
        <f t="shared" si="12"/>
        <v/>
      </c>
      <c r="W18" s="51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4.25" thickBot="1" x14ac:dyDescent="0.2">
      <c r="A19" s="11" t="str">
        <f>IF(B19="","",COUNTA($B$3:B19))</f>
        <v/>
      </c>
      <c r="B19" s="24"/>
      <c r="C19" s="25"/>
      <c r="D19" s="3"/>
      <c r="E19" s="3"/>
      <c r="F19" s="26"/>
      <c r="G19" s="26"/>
      <c r="H19" s="28" t="str">
        <f t="shared" si="9"/>
        <v/>
      </c>
      <c r="J19" t="s">
        <v>74</v>
      </c>
      <c r="N19" s="115"/>
      <c r="O19" s="129"/>
      <c r="P19" s="1" t="str">
        <f>設定!H25</f>
        <v>国内宣教献金</v>
      </c>
      <c r="Q19" s="12">
        <f t="shared" si="13"/>
        <v>0</v>
      </c>
      <c r="U19" s="20" t="s">
        <v>14</v>
      </c>
      <c r="V19" s="21" t="s">
        <v>54</v>
      </c>
      <c r="W19" s="22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x14ac:dyDescent="0.15">
      <c r="A20" s="11" t="str">
        <f>IF(B20="","",COUNTA($B$3:B20))</f>
        <v/>
      </c>
      <c r="B20" s="24"/>
      <c r="C20" s="25"/>
      <c r="D20" s="3"/>
      <c r="E20" s="3"/>
      <c r="F20" s="26"/>
      <c r="G20" s="26"/>
      <c r="H20" s="28" t="str">
        <f t="shared" si="9"/>
        <v/>
      </c>
      <c r="J20" s="39">
        <v>1</v>
      </c>
      <c r="K20" s="85" t="str">
        <f>V8</f>
        <v/>
      </c>
      <c r="L20" s="30" t="str">
        <f>W8</f>
        <v/>
      </c>
      <c r="M20" s="38"/>
      <c r="N20" s="115"/>
      <c r="O20" s="129"/>
      <c r="P20" s="1" t="str">
        <f>設定!H26</f>
        <v>本部その他献金</v>
      </c>
      <c r="Q20" s="12">
        <f t="shared" si="13"/>
        <v>0</v>
      </c>
      <c r="R20" s="8">
        <f>SUM(L20:L22)</f>
        <v>0</v>
      </c>
      <c r="S20" t="s">
        <v>76</v>
      </c>
      <c r="U20" s="11">
        <v>1</v>
      </c>
      <c r="V20" s="46" t="str">
        <f>IF($U20&gt;MAX($AD$3:$AD$59),"",INDEX($B$3:$G$59,MATCH($U20,$AD$3:$AD$59,0),MATCH(V$19,$B$2:$G$2,0)))</f>
        <v/>
      </c>
      <c r="W20" s="12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x14ac:dyDescent="0.15">
      <c r="A21" s="11" t="str">
        <f>IF(B21="","",COUNTA($B$3:B21))</f>
        <v/>
      </c>
      <c r="B21" s="24"/>
      <c r="C21" s="25"/>
      <c r="D21" s="3"/>
      <c r="E21" s="3"/>
      <c r="F21" s="26"/>
      <c r="G21" s="26"/>
      <c r="H21" s="28" t="str">
        <f t="shared" si="9"/>
        <v/>
      </c>
      <c r="J21" s="41">
        <v>2</v>
      </c>
      <c r="K21" s="86" t="str">
        <f t="shared" ref="K21:L22" si="14">V9</f>
        <v/>
      </c>
      <c r="L21" s="27" t="str">
        <f t="shared" si="14"/>
        <v/>
      </c>
      <c r="M21" s="38"/>
      <c r="N21" s="115"/>
      <c r="O21" s="1" t="str">
        <f>設定!H27</f>
        <v>その他協力献金</v>
      </c>
      <c r="P21" s="1"/>
      <c r="Q21" s="12">
        <f t="shared" ref="Q21:Q36" si="15">SUMIF(C$3:C$59,O21,G$3:G$59)</f>
        <v>0</v>
      </c>
      <c r="R21" s="8">
        <f>SUM(L25:L27)</f>
        <v>0</v>
      </c>
      <c r="S21" t="s">
        <v>76</v>
      </c>
      <c r="U21" s="11">
        <v>2</v>
      </c>
      <c r="V21" s="46" t="str">
        <f t="shared" ref="V21:W23" si="16">IF($U21&gt;MAX($AD$3:$AD$59),"",INDEX($B$3:$G$59,MATCH($U21,$AD$3:$AD$59,0),MATCH(V$19,$B$2:$G$2,0)))</f>
        <v/>
      </c>
      <c r="W21" s="12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4.25" thickBot="1" x14ac:dyDescent="0.2">
      <c r="A22" s="11" t="str">
        <f>IF(B22="","",COUNTA($B$3:B22))</f>
        <v/>
      </c>
      <c r="B22" s="24"/>
      <c r="C22" s="25"/>
      <c r="D22" s="3"/>
      <c r="E22" s="3"/>
      <c r="F22" s="26"/>
      <c r="G22" s="26"/>
      <c r="H22" s="28" t="str">
        <f t="shared" si="9"/>
        <v/>
      </c>
      <c r="J22" s="43">
        <v>3</v>
      </c>
      <c r="K22" s="87" t="str">
        <f t="shared" si="14"/>
        <v/>
      </c>
      <c r="L22" s="31" t="str">
        <f t="shared" si="14"/>
        <v/>
      </c>
      <c r="M22" s="38"/>
      <c r="N22" s="115" t="s">
        <v>70</v>
      </c>
      <c r="O22" s="1" t="str">
        <f>設定!H28</f>
        <v>修繕管理費</v>
      </c>
      <c r="P22" s="1"/>
      <c r="Q22" s="12">
        <f t="shared" si="15"/>
        <v>0</v>
      </c>
      <c r="U22" s="11">
        <v>3</v>
      </c>
      <c r="V22" s="46" t="str">
        <f t="shared" si="16"/>
        <v/>
      </c>
      <c r="W22" s="12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4.25" thickBot="1" x14ac:dyDescent="0.2">
      <c r="A23" s="11" t="str">
        <f>IF(B23="","",COUNTA($B$3:B23))</f>
        <v/>
      </c>
      <c r="B23" s="24"/>
      <c r="C23" s="25"/>
      <c r="D23" s="3"/>
      <c r="E23" s="3"/>
      <c r="F23" s="26"/>
      <c r="G23" s="26"/>
      <c r="H23" s="28" t="str">
        <f t="shared" si="9"/>
        <v/>
      </c>
      <c r="N23" s="115"/>
      <c r="O23" s="1" t="str">
        <f>設定!H29</f>
        <v>租税保険料</v>
      </c>
      <c r="P23" s="1"/>
      <c r="Q23" s="12">
        <f t="shared" si="15"/>
        <v>0</v>
      </c>
      <c r="U23" s="49">
        <v>4</v>
      </c>
      <c r="V23" s="50" t="str">
        <f t="shared" si="16"/>
        <v/>
      </c>
      <c r="W23" s="51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4.25" thickBot="1" x14ac:dyDescent="0.2">
      <c r="A24" s="11" t="str">
        <f>IF(B24="","",COUNTA($B$3:B24))</f>
        <v/>
      </c>
      <c r="B24" s="24"/>
      <c r="C24" s="25"/>
      <c r="D24" s="3"/>
      <c r="E24" s="3"/>
      <c r="F24" s="26"/>
      <c r="G24" s="26"/>
      <c r="H24" s="28" t="str">
        <f t="shared" si="9"/>
        <v/>
      </c>
      <c r="J24" t="s">
        <v>75</v>
      </c>
      <c r="N24" s="115"/>
      <c r="O24" s="1" t="str">
        <f>設定!H30</f>
        <v>借地借家料</v>
      </c>
      <c r="P24" s="1"/>
      <c r="Q24" s="12">
        <f t="shared" si="15"/>
        <v>0</v>
      </c>
      <c r="U24" s="52" t="s">
        <v>17</v>
      </c>
      <c r="V24" s="53" t="s">
        <v>54</v>
      </c>
      <c r="W24" s="54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x14ac:dyDescent="0.15">
      <c r="A25" s="11" t="str">
        <f>IF(B25="","",COUNTA($B$3:B25))</f>
        <v/>
      </c>
      <c r="B25" s="24"/>
      <c r="C25" s="25"/>
      <c r="D25" s="3"/>
      <c r="E25" s="3"/>
      <c r="F25" s="26"/>
      <c r="G25" s="26"/>
      <c r="H25" s="28" t="str">
        <f t="shared" si="9"/>
        <v/>
      </c>
      <c r="J25" s="39">
        <v>1</v>
      </c>
      <c r="K25" s="40" t="str">
        <f>V14</f>
        <v/>
      </c>
      <c r="L25" s="30" t="str">
        <f>W14</f>
        <v/>
      </c>
      <c r="M25" s="38"/>
      <c r="N25" s="115"/>
      <c r="O25" s="1" t="str">
        <f>設定!H31</f>
        <v>事務費</v>
      </c>
      <c r="P25" s="1"/>
      <c r="Q25" s="12">
        <f t="shared" si="15"/>
        <v>0</v>
      </c>
      <c r="U25" s="11">
        <v>1</v>
      </c>
      <c r="V25" s="46" t="str">
        <f>IF($U25&gt;MAX($AF$3:$AF$59),"",INDEX($B$3:$G$59,MATCH($U25,$AF$3:$AF$59,0),MATCH(V$24,$B$2:$G$2,0)))</f>
        <v/>
      </c>
      <c r="W25" s="12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x14ac:dyDescent="0.15">
      <c r="A26" s="11" t="str">
        <f>IF(B26="","",COUNTA($B$3:B26))</f>
        <v/>
      </c>
      <c r="B26" s="24"/>
      <c r="C26" s="25"/>
      <c r="D26" s="3"/>
      <c r="E26" s="3"/>
      <c r="F26" s="26"/>
      <c r="G26" s="26"/>
      <c r="H26" s="28" t="str">
        <f t="shared" si="9"/>
        <v/>
      </c>
      <c r="J26" s="41">
        <v>2</v>
      </c>
      <c r="K26" s="42" t="str">
        <f t="shared" ref="K26:L27" si="17">V15</f>
        <v/>
      </c>
      <c r="L26" s="27" t="str">
        <f t="shared" si="17"/>
        <v/>
      </c>
      <c r="M26" s="38"/>
      <c r="N26" s="115"/>
      <c r="O26" s="1" t="str">
        <f>設定!H32</f>
        <v>光熱水費</v>
      </c>
      <c r="P26" s="1"/>
      <c r="Q26" s="12">
        <f t="shared" si="15"/>
        <v>0</v>
      </c>
      <c r="U26" s="11">
        <v>2</v>
      </c>
      <c r="V26" s="46" t="str">
        <f t="shared" ref="V26:W28" si="18">IF($U26&gt;MAX($AF$3:$AF$59),"",INDEX($B$3:$G$59,MATCH($U26,$AF$3:$AF$59,0),MATCH(V$24,$B$2:$G$2,0)))</f>
        <v/>
      </c>
      <c r="W26" s="12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4.25" thickBot="1" x14ac:dyDescent="0.2">
      <c r="A27" s="11" t="str">
        <f>IF(B27="","",COUNTA($B$3:B27))</f>
        <v/>
      </c>
      <c r="B27" s="24"/>
      <c r="C27" s="25"/>
      <c r="D27" s="3"/>
      <c r="E27" s="3"/>
      <c r="F27" s="26"/>
      <c r="G27" s="26"/>
      <c r="H27" s="28" t="str">
        <f t="shared" si="9"/>
        <v/>
      </c>
      <c r="J27" s="43">
        <v>3</v>
      </c>
      <c r="K27" s="44" t="str">
        <f t="shared" si="17"/>
        <v/>
      </c>
      <c r="L27" s="31" t="str">
        <f t="shared" si="17"/>
        <v/>
      </c>
      <c r="M27" s="38"/>
      <c r="N27" s="115"/>
      <c r="O27" s="1" t="str">
        <f>設定!H33</f>
        <v>備品費</v>
      </c>
      <c r="P27" s="1"/>
      <c r="Q27" s="12">
        <f t="shared" si="15"/>
        <v>0</v>
      </c>
      <c r="U27" s="11">
        <v>3</v>
      </c>
      <c r="V27" s="46" t="str">
        <f t="shared" si="18"/>
        <v/>
      </c>
      <c r="W27" s="12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4.25" thickBot="1" x14ac:dyDescent="0.2">
      <c r="A28" s="11" t="str">
        <f>IF(B28="","",COUNTA($B$3:B28))</f>
        <v/>
      </c>
      <c r="B28" s="24"/>
      <c r="C28" s="25"/>
      <c r="D28" s="3"/>
      <c r="E28" s="3"/>
      <c r="F28" s="26"/>
      <c r="G28" s="26"/>
      <c r="H28" s="28" t="str">
        <f t="shared" si="9"/>
        <v/>
      </c>
      <c r="N28" s="115"/>
      <c r="O28" s="1" t="str">
        <f>設定!H34</f>
        <v>慶弔費</v>
      </c>
      <c r="P28" s="1"/>
      <c r="Q28" s="12">
        <f t="shared" si="15"/>
        <v>0</v>
      </c>
      <c r="U28" s="49">
        <v>4</v>
      </c>
      <c r="V28" s="50" t="str">
        <f t="shared" si="18"/>
        <v/>
      </c>
      <c r="W28" s="51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4.25" thickBot="1" x14ac:dyDescent="0.2">
      <c r="A29" s="11" t="str">
        <f>IF(B29="","",COUNTA($B$3:B29))</f>
        <v/>
      </c>
      <c r="B29" s="24"/>
      <c r="C29" s="25"/>
      <c r="D29" s="3"/>
      <c r="E29" s="3"/>
      <c r="F29" s="26"/>
      <c r="G29" s="26"/>
      <c r="H29" s="28" t="str">
        <f t="shared" si="9"/>
        <v/>
      </c>
      <c r="J29" t="s">
        <v>67</v>
      </c>
      <c r="N29" s="115"/>
      <c r="O29" s="1" t="str">
        <f>設定!H35</f>
        <v>接待費</v>
      </c>
      <c r="P29" s="1"/>
      <c r="Q29" s="12">
        <f t="shared" si="15"/>
        <v>0</v>
      </c>
      <c r="U29" s="52" t="s">
        <v>33</v>
      </c>
      <c r="V29" s="53" t="s">
        <v>54</v>
      </c>
      <c r="W29" s="54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x14ac:dyDescent="0.15">
      <c r="A30" s="11" t="str">
        <f>IF(B30="","",COUNTA($B$3:B30))</f>
        <v/>
      </c>
      <c r="B30" s="24"/>
      <c r="C30" s="25"/>
      <c r="D30" s="3"/>
      <c r="E30" s="3"/>
      <c r="F30" s="26"/>
      <c r="G30" s="26"/>
      <c r="H30" s="28" t="str">
        <f t="shared" si="9"/>
        <v/>
      </c>
      <c r="J30" s="39">
        <v>1</v>
      </c>
      <c r="K30" s="40"/>
      <c r="L30" s="30"/>
      <c r="M30" s="38"/>
      <c r="N30" s="115"/>
      <c r="O30" s="1" t="str">
        <f>設定!H36</f>
        <v>諸費</v>
      </c>
      <c r="P30" s="1"/>
      <c r="Q30" s="12">
        <f t="shared" si="15"/>
        <v>0</v>
      </c>
      <c r="U30" s="11">
        <v>1</v>
      </c>
      <c r="V30" s="46" t="str">
        <f>IF($U30&gt;MAX($AH$3:$AH$59),"",INDEX($B$3:$G$59,MATCH($U30,$AH$3:$AH$59,0),MATCH(V$29,$B$2:$G$2,0)))</f>
        <v/>
      </c>
      <c r="W30" s="12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x14ac:dyDescent="0.15">
      <c r="A31" s="11" t="str">
        <f>IF(B31="","",COUNTA($B$3:B31))</f>
        <v/>
      </c>
      <c r="B31" s="24"/>
      <c r="C31" s="25"/>
      <c r="D31" s="3"/>
      <c r="E31" s="3"/>
      <c r="F31" s="26"/>
      <c r="G31" s="26"/>
      <c r="H31" s="28" t="str">
        <f t="shared" si="9"/>
        <v/>
      </c>
      <c r="J31" s="41">
        <v>2</v>
      </c>
      <c r="K31" s="42"/>
      <c r="L31" s="27"/>
      <c r="M31" s="38"/>
      <c r="N31" s="115" t="s">
        <v>44</v>
      </c>
      <c r="O31" s="1" t="str">
        <f>設定!H37</f>
        <v>施設・整備費</v>
      </c>
      <c r="P31" s="1"/>
      <c r="Q31" s="12">
        <f t="shared" si="15"/>
        <v>0</v>
      </c>
      <c r="U31" s="11">
        <v>2</v>
      </c>
      <c r="V31" s="46" t="str">
        <f t="shared" ref="V31:W33" si="19">IF($U31&gt;MAX($AH$3:$AH$59),"",INDEX($B$3:$G$59,MATCH($U31,$AH$3:$AH$59,0),MATCH(V$29,$B$2:$G$2,0)))</f>
        <v/>
      </c>
      <c r="W31" s="12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4.25" thickBot="1" x14ac:dyDescent="0.2">
      <c r="A32" s="11" t="str">
        <f>IF(B32="","",COUNTA($B$3:B32))</f>
        <v/>
      </c>
      <c r="B32" s="24"/>
      <c r="C32" s="25"/>
      <c r="D32" s="3"/>
      <c r="E32" s="3"/>
      <c r="F32" s="26"/>
      <c r="G32" s="26"/>
      <c r="H32" s="28" t="str">
        <f t="shared" si="9"/>
        <v/>
      </c>
      <c r="J32" s="43">
        <v>3</v>
      </c>
      <c r="K32" s="44"/>
      <c r="L32" s="31"/>
      <c r="M32" s="38"/>
      <c r="N32" s="115"/>
      <c r="O32" s="1" t="str">
        <f>設定!H38</f>
        <v>会堂建築費</v>
      </c>
      <c r="P32" s="1"/>
      <c r="Q32" s="12">
        <f t="shared" si="15"/>
        <v>0</v>
      </c>
      <c r="U32" s="11">
        <v>3</v>
      </c>
      <c r="V32" s="46" t="str">
        <f t="shared" si="19"/>
        <v/>
      </c>
      <c r="W32" s="12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4.25" thickBot="1" x14ac:dyDescent="0.2">
      <c r="A33" s="11" t="str">
        <f>IF(B33="","",COUNTA($B$3:B33))</f>
        <v/>
      </c>
      <c r="B33" s="24"/>
      <c r="C33" s="25"/>
      <c r="D33" s="3"/>
      <c r="E33" s="3"/>
      <c r="F33" s="26"/>
      <c r="G33" s="26"/>
      <c r="H33" s="28" t="str">
        <f t="shared" si="9"/>
        <v/>
      </c>
      <c r="N33" s="115" t="s">
        <v>71</v>
      </c>
      <c r="O33" s="1" t="str">
        <f>設定!H39</f>
        <v>会堂返済費</v>
      </c>
      <c r="P33" s="1"/>
      <c r="Q33" s="12">
        <f t="shared" si="15"/>
        <v>0</v>
      </c>
      <c r="U33" s="13">
        <v>4</v>
      </c>
      <c r="V33" s="48" t="str">
        <f t="shared" si="19"/>
        <v/>
      </c>
      <c r="W33" s="15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4.25" thickBot="1" x14ac:dyDescent="0.2">
      <c r="A34" s="11" t="str">
        <f>IF(B34="","",COUNTA($B$3:B34))</f>
        <v/>
      </c>
      <c r="B34" s="24"/>
      <c r="C34" s="25"/>
      <c r="D34" s="3"/>
      <c r="E34" s="3"/>
      <c r="F34" s="26"/>
      <c r="G34" s="26"/>
      <c r="H34" s="28" t="str">
        <f t="shared" si="9"/>
        <v/>
      </c>
      <c r="N34" s="115"/>
      <c r="O34" s="1" t="str">
        <f>設定!H40</f>
        <v>その他返済金</v>
      </c>
      <c r="P34" s="1"/>
      <c r="Q34" s="12">
        <f t="shared" si="15"/>
        <v>0</v>
      </c>
      <c r="U34" s="55" t="s">
        <v>32</v>
      </c>
      <c r="V34" s="56" t="s">
        <v>54</v>
      </c>
      <c r="W34" s="57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x14ac:dyDescent="0.15">
      <c r="A35" s="11" t="str">
        <f>IF(B35="","",COUNTA($B$3:B35))</f>
        <v/>
      </c>
      <c r="B35" s="24"/>
      <c r="C35" s="25"/>
      <c r="D35" s="3"/>
      <c r="E35" s="3"/>
      <c r="F35" s="26"/>
      <c r="G35" s="26"/>
      <c r="H35" s="28" t="str">
        <f t="shared" si="9"/>
        <v/>
      </c>
      <c r="J35" s="76" t="s">
        <v>130</v>
      </c>
      <c r="K35" s="98"/>
      <c r="L35" s="58">
        <f>F3</f>
        <v>0</v>
      </c>
      <c r="N35" s="115" t="s">
        <v>72</v>
      </c>
      <c r="O35" s="1" t="str">
        <f>設定!H41</f>
        <v>会堂積立金</v>
      </c>
      <c r="P35" s="1"/>
      <c r="Q35" s="12">
        <f t="shared" si="15"/>
        <v>0</v>
      </c>
      <c r="U35" s="11">
        <v>1</v>
      </c>
      <c r="V35" s="46" t="str">
        <f>IF($U35&gt;MAX($AJ$3:$AJ$59),"",INDEX($B$3:$G$59,MATCH($U35,$AJ$3:$AJ$59,0),MATCH(V$34,$B$2:$G$2,0)))</f>
        <v/>
      </c>
      <c r="W35" s="12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x14ac:dyDescent="0.15">
      <c r="A36" s="11" t="str">
        <f>IF(B36="","",COUNTA($B$3:B36))</f>
        <v/>
      </c>
      <c r="B36" s="24"/>
      <c r="C36" s="25"/>
      <c r="D36" s="3"/>
      <c r="E36" s="3"/>
      <c r="F36" s="26"/>
      <c r="G36" s="26"/>
      <c r="H36" s="28" t="str">
        <f t="shared" si="9"/>
        <v/>
      </c>
      <c r="J36" s="80" t="s">
        <v>131</v>
      </c>
      <c r="K36" s="63"/>
      <c r="L36" s="12">
        <f>SUM(L17-Q37)</f>
        <v>0</v>
      </c>
      <c r="N36" s="115"/>
      <c r="O36" s="1" t="str">
        <f>設定!H42</f>
        <v>その他積立金</v>
      </c>
      <c r="P36" s="1"/>
      <c r="Q36" s="12">
        <f t="shared" si="15"/>
        <v>0</v>
      </c>
      <c r="U36" s="11">
        <v>2</v>
      </c>
      <c r="V36" s="46" t="str">
        <f t="shared" ref="V36:W38" si="20">IF($U36&gt;MAX($AJ$3:$AJ$59),"",INDEX($B$3:$G$59,MATCH($U36,$AJ$3:$AJ$59,0),MATCH(V$34,$B$2:$G$2,0)))</f>
        <v/>
      </c>
      <c r="W36" s="12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4.25" thickBot="1" x14ac:dyDescent="0.2">
      <c r="A37" s="11" t="str">
        <f>IF(B37="","",COUNTA($B$3:B37))</f>
        <v/>
      </c>
      <c r="B37" s="24"/>
      <c r="C37" s="25"/>
      <c r="D37" s="3"/>
      <c r="E37" s="3"/>
      <c r="F37" s="26"/>
      <c r="G37" s="26"/>
      <c r="H37" s="28" t="str">
        <f t="shared" si="9"/>
        <v/>
      </c>
      <c r="J37" s="82" t="s">
        <v>132</v>
      </c>
      <c r="K37" s="99"/>
      <c r="L37" s="15">
        <f>SUM(L35:L36)</f>
        <v>0</v>
      </c>
      <c r="N37" s="122" t="s">
        <v>73</v>
      </c>
      <c r="O37" s="120"/>
      <c r="P37" s="120"/>
      <c r="Q37" s="15">
        <f>SUM(Q4:Q36)</f>
        <v>0</v>
      </c>
      <c r="U37" s="11">
        <v>3</v>
      </c>
      <c r="V37" s="46" t="str">
        <f t="shared" si="20"/>
        <v/>
      </c>
      <c r="W37" s="12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4.25" thickBot="1" x14ac:dyDescent="0.2">
      <c r="A38" s="11" t="str">
        <f>IF(B38="","",COUNTA($B$3:B38))</f>
        <v/>
      </c>
      <c r="B38" s="24"/>
      <c r="C38" s="25"/>
      <c r="D38" s="3"/>
      <c r="E38" s="3"/>
      <c r="F38" s="26"/>
      <c r="G38" s="26"/>
      <c r="H38" s="28" t="str">
        <f t="shared" si="9"/>
        <v/>
      </c>
      <c r="U38" s="13">
        <v>4</v>
      </c>
      <c r="V38" s="48" t="str">
        <f t="shared" si="20"/>
        <v/>
      </c>
      <c r="W38" s="15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x14ac:dyDescent="0.15">
      <c r="A39" s="11" t="str">
        <f>IF(B39="","",COUNTA($B$3:B39))</f>
        <v/>
      </c>
      <c r="B39" s="24"/>
      <c r="C39" s="25"/>
      <c r="D39" s="3"/>
      <c r="E39" s="3"/>
      <c r="F39" s="26"/>
      <c r="G39" s="26"/>
      <c r="H39" s="28" t="str">
        <f t="shared" si="9"/>
        <v/>
      </c>
      <c r="U39" s="55" t="s">
        <v>46</v>
      </c>
      <c r="V39" s="56" t="s">
        <v>54</v>
      </c>
      <c r="W39" s="57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4.25" thickBot="1" x14ac:dyDescent="0.2">
      <c r="A40" s="11" t="str">
        <f>IF(B40="","",COUNTA($B$3:B40))</f>
        <v/>
      </c>
      <c r="B40" s="24"/>
      <c r="C40" s="25"/>
      <c r="D40" s="3"/>
      <c r="E40" s="3"/>
      <c r="F40" s="26"/>
      <c r="G40" s="26"/>
      <c r="H40" s="28" t="str">
        <f t="shared" si="9"/>
        <v/>
      </c>
      <c r="J40" t="s">
        <v>97</v>
      </c>
      <c r="L40" s="6">
        <f>L1</f>
        <v>2016</v>
      </c>
      <c r="M40" s="6"/>
      <c r="N40" s="4">
        <f>N1</f>
        <v>7</v>
      </c>
      <c r="O40" s="114">
        <f>O1</f>
        <v>0</v>
      </c>
      <c r="P40" s="114"/>
      <c r="Q40" s="5">
        <f>Q1</f>
        <v>0</v>
      </c>
      <c r="U40" s="11">
        <v>1</v>
      </c>
      <c r="V40" s="46" t="str">
        <f>IF($U40&gt;MAX($AL$3:$AL$59),"",INDEX($B$3:$G$59,MATCH($U40,$AL$3:$AL$59,0),MATCH(V$39,$B$2:$G$2,0)))</f>
        <v/>
      </c>
      <c r="W40" s="12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x14ac:dyDescent="0.15">
      <c r="A41" s="11" t="str">
        <f>IF(B41="","",COUNTA($B$3:B41))</f>
        <v/>
      </c>
      <c r="B41" s="24"/>
      <c r="C41" s="25"/>
      <c r="D41" s="3"/>
      <c r="E41" s="3"/>
      <c r="F41" s="26"/>
      <c r="G41" s="26"/>
      <c r="H41" s="28" t="str">
        <f t="shared" si="9"/>
        <v/>
      </c>
      <c r="J41" s="9" t="str">
        <f>P15</f>
        <v>本部什一献金</v>
      </c>
      <c r="K41" s="10"/>
      <c r="L41" s="71">
        <f>SUMIF(E$3:E$59,J41,G$3:G$59)</f>
        <v>0</v>
      </c>
      <c r="M41" s="74"/>
      <c r="N41" s="116" t="s">
        <v>90</v>
      </c>
      <c r="O41" s="10" t="s">
        <v>83</v>
      </c>
      <c r="P41" s="10"/>
      <c r="Q41" s="58">
        <f>SUMIF(E$3:E$59,N$41&amp;"・"&amp;O41,G$3:G$59)</f>
        <v>0</v>
      </c>
      <c r="U41" s="11">
        <v>2</v>
      </c>
      <c r="V41" s="46" t="str">
        <f t="shared" ref="V41:W42" si="21">IF($U41&gt;MAX($AL$3:$AL$59),"",INDEX($B$3:$G$59,MATCH($U41,$AL$3:$AL$59,0),MATCH(V$39,$B$2:$G$2,0)))</f>
        <v/>
      </c>
      <c r="W41" s="12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4.25" thickBot="1" x14ac:dyDescent="0.2">
      <c r="A42" s="11" t="str">
        <f>IF(B42="","",COUNTA($B$3:B42))</f>
        <v/>
      </c>
      <c r="B42" s="24"/>
      <c r="C42" s="25"/>
      <c r="D42" s="3"/>
      <c r="E42" s="3"/>
      <c r="F42" s="26"/>
      <c r="G42" s="26"/>
      <c r="H42" s="28" t="str">
        <f t="shared" si="9"/>
        <v/>
      </c>
      <c r="J42" s="11" t="str">
        <f>P16</f>
        <v>厚生福祉献金</v>
      </c>
      <c r="K42" s="1"/>
      <c r="L42" s="72">
        <f>SUMIF(E$3:E$59,J42,G$3:G$59)</f>
        <v>0</v>
      </c>
      <c r="M42" s="64"/>
      <c r="N42" s="117"/>
      <c r="O42" s="1" t="s">
        <v>91</v>
      </c>
      <c r="P42" s="1"/>
      <c r="Q42" s="12">
        <f t="shared" ref="Q42:Q44" si="22">SUMIF(E$3:E$59,N$41&amp;"・"&amp;O42,G$3:G$59)</f>
        <v>0</v>
      </c>
      <c r="U42" s="13">
        <v>3</v>
      </c>
      <c r="V42" s="48" t="str">
        <f t="shared" si="21"/>
        <v/>
      </c>
      <c r="W42" s="15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x14ac:dyDescent="0.15">
      <c r="A43" s="11" t="str">
        <f>IF(B43="","",COUNTA($B$3:B43))</f>
        <v/>
      </c>
      <c r="B43" s="24"/>
      <c r="C43" s="25"/>
      <c r="D43" s="3"/>
      <c r="E43" s="3"/>
      <c r="F43" s="26"/>
      <c r="G43" s="26"/>
      <c r="H43" s="28" t="str">
        <f t="shared" si="9"/>
        <v/>
      </c>
      <c r="J43" s="11" t="str">
        <f>P17</f>
        <v>退職積立献金</v>
      </c>
      <c r="K43" s="1"/>
      <c r="L43" s="72">
        <f t="shared" ref="L43:L52" si="23">SUMIF(E$3:E$59,J43,G$3:G$59)</f>
        <v>0</v>
      </c>
      <c r="M43" s="64"/>
      <c r="N43" s="117"/>
      <c r="O43" s="60" t="s">
        <v>92</v>
      </c>
      <c r="P43" s="60"/>
      <c r="Q43" s="12">
        <f t="shared" si="22"/>
        <v>0</v>
      </c>
      <c r="U43" s="55" t="s">
        <v>48</v>
      </c>
      <c r="V43" s="56"/>
      <c r="W43" s="57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x14ac:dyDescent="0.15">
      <c r="A44" s="11" t="str">
        <f>IF(B44="","",COUNTA($B$3:B44))</f>
        <v/>
      </c>
      <c r="B44" s="24"/>
      <c r="C44" s="25"/>
      <c r="D44" s="3"/>
      <c r="E44" s="3"/>
      <c r="F44" s="26"/>
      <c r="G44" s="26"/>
      <c r="H44" s="28" t="str">
        <f t="shared" si="9"/>
        <v/>
      </c>
      <c r="J44" s="115" t="s">
        <v>80</v>
      </c>
      <c r="K44" s="1" t="s">
        <v>83</v>
      </c>
      <c r="L44" s="72">
        <f>SUMIF(E$3:E$59,J$44&amp;"・"&amp;K44,G$3:G$59)</f>
        <v>0</v>
      </c>
      <c r="M44" s="64"/>
      <c r="N44" s="118"/>
      <c r="O44" s="62"/>
      <c r="P44" s="63"/>
      <c r="Q44" s="59">
        <f t="shared" si="22"/>
        <v>0</v>
      </c>
      <c r="U44" s="11">
        <v>1</v>
      </c>
      <c r="V44" s="46" t="str">
        <f>IF($U44&gt;MAX($AN$3:$AN$59),"",INDEX($B$3:$G$59,MATCH($U44,$AN$3:$AN$59,0),MATCH(V$43,$B$2:$G$2,0)))</f>
        <v/>
      </c>
      <c r="W44" s="12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x14ac:dyDescent="0.15">
      <c r="A45" s="11" t="str">
        <f>IF(B45="","",COUNTA($B$3:B45))</f>
        <v/>
      </c>
      <c r="B45" s="24"/>
      <c r="C45" s="25"/>
      <c r="D45" s="3"/>
      <c r="E45" s="3"/>
      <c r="F45" s="26"/>
      <c r="G45" s="26"/>
      <c r="H45" s="28" t="str">
        <f t="shared" si="9"/>
        <v/>
      </c>
      <c r="J45" s="115"/>
      <c r="K45" s="1" t="s">
        <v>82</v>
      </c>
      <c r="L45" s="72">
        <f t="shared" ref="L45:L49" si="24">SUMIF(E$3:E$59,J$44&amp;"・"&amp;K45,G$3:G$59)</f>
        <v>0</v>
      </c>
      <c r="M45" s="64"/>
      <c r="N45" s="63" t="s">
        <v>93</v>
      </c>
      <c r="O45" s="64"/>
      <c r="P45" s="64"/>
      <c r="Q45" s="12">
        <f t="shared" ref="Q45:Q51" si="25">SUMIF(E$3:E$59,N45,G$3:G$59)</f>
        <v>0</v>
      </c>
      <c r="U45" s="11">
        <v>2</v>
      </c>
      <c r="V45" s="46" t="str">
        <f t="shared" ref="V45:W46" si="26">IF($U45&gt;MAX($AN$3:$AN$59),"",INDEX($B$3:$G$59,MATCH($U45,$AN$3:$AN$59,0),MATCH(V$43,$B$2:$G$2,0)))</f>
        <v/>
      </c>
      <c r="W45" s="12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4.25" thickBot="1" x14ac:dyDescent="0.2">
      <c r="A46" s="11" t="str">
        <f>IF(B46="","",COUNTA($B$3:B46))</f>
        <v/>
      </c>
      <c r="B46" s="24"/>
      <c r="C46" s="25"/>
      <c r="D46" s="3"/>
      <c r="E46" s="3"/>
      <c r="F46" s="26"/>
      <c r="G46" s="26"/>
      <c r="H46" s="28" t="str">
        <f t="shared" si="9"/>
        <v/>
      </c>
      <c r="J46" s="115"/>
      <c r="K46" s="1" t="s">
        <v>84</v>
      </c>
      <c r="L46" s="72">
        <f t="shared" si="24"/>
        <v>0</v>
      </c>
      <c r="M46" s="64"/>
      <c r="N46" s="70" t="s">
        <v>94</v>
      </c>
      <c r="O46" s="65"/>
      <c r="P46" s="66"/>
      <c r="Q46" s="59">
        <f t="shared" si="25"/>
        <v>0</v>
      </c>
      <c r="U46" s="13">
        <v>3</v>
      </c>
      <c r="V46" s="48" t="str">
        <f t="shared" si="26"/>
        <v/>
      </c>
      <c r="W46" s="15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x14ac:dyDescent="0.15">
      <c r="A47" s="11" t="str">
        <f>IF(B47="","",COUNTA($B$3:B47))</f>
        <v/>
      </c>
      <c r="B47" s="24"/>
      <c r="C47" s="25"/>
      <c r="D47" s="3"/>
      <c r="E47" s="3"/>
      <c r="F47" s="26"/>
      <c r="G47" s="26"/>
      <c r="H47" s="28" t="str">
        <f t="shared" si="9"/>
        <v/>
      </c>
      <c r="J47" s="115"/>
      <c r="K47" s="1" t="s">
        <v>81</v>
      </c>
      <c r="L47" s="72">
        <f t="shared" si="24"/>
        <v>0</v>
      </c>
      <c r="M47" s="64"/>
      <c r="N47" s="67" t="s">
        <v>95</v>
      </c>
      <c r="O47" s="65"/>
      <c r="P47" s="66"/>
      <c r="Q47" s="59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x14ac:dyDescent="0.15">
      <c r="A48" s="11" t="str">
        <f>IF(B48="","",COUNTA($B$3:B48))</f>
        <v/>
      </c>
      <c r="B48" s="24"/>
      <c r="C48" s="25"/>
      <c r="D48" s="3"/>
      <c r="E48" s="3"/>
      <c r="F48" s="26"/>
      <c r="G48" s="26"/>
      <c r="H48" s="28" t="str">
        <f t="shared" si="9"/>
        <v/>
      </c>
      <c r="J48" s="115"/>
      <c r="K48" s="1" t="s">
        <v>85</v>
      </c>
      <c r="L48" s="72">
        <f t="shared" si="24"/>
        <v>0</v>
      </c>
      <c r="M48" s="64"/>
      <c r="N48" s="67"/>
      <c r="O48" s="67"/>
      <c r="P48" s="66"/>
      <c r="Q48" s="59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x14ac:dyDescent="0.15">
      <c r="A49" s="11" t="str">
        <f>IF(B49="","",COUNTA($B$3:B49))</f>
        <v/>
      </c>
      <c r="B49" s="24"/>
      <c r="C49" s="25"/>
      <c r="D49" s="3"/>
      <c r="E49" s="3"/>
      <c r="F49" s="26"/>
      <c r="G49" s="26"/>
      <c r="H49" s="28" t="str">
        <f t="shared" si="9"/>
        <v/>
      </c>
      <c r="J49" s="115"/>
      <c r="K49" s="1" t="s">
        <v>86</v>
      </c>
      <c r="L49" s="72">
        <f t="shared" si="24"/>
        <v>0</v>
      </c>
      <c r="M49" s="64"/>
      <c r="N49" s="70"/>
      <c r="O49" s="70"/>
      <c r="P49" s="63"/>
      <c r="Q49" s="59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x14ac:dyDescent="0.15">
      <c r="A50" s="11" t="str">
        <f>IF(B50="","",COUNTA($B$3:B50))</f>
        <v/>
      </c>
      <c r="B50" s="24"/>
      <c r="C50" s="25"/>
      <c r="D50" s="3"/>
      <c r="E50" s="3"/>
      <c r="F50" s="26"/>
      <c r="G50" s="26"/>
      <c r="H50" s="28" t="str">
        <f t="shared" si="9"/>
        <v/>
      </c>
      <c r="J50" s="11" t="s">
        <v>87</v>
      </c>
      <c r="K50" s="1"/>
      <c r="L50" s="72">
        <f t="shared" si="23"/>
        <v>0</v>
      </c>
      <c r="M50" s="64"/>
      <c r="N50" s="68"/>
      <c r="O50" s="68"/>
      <c r="P50" s="69"/>
      <c r="Q50" s="59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x14ac:dyDescent="0.15">
      <c r="A51" s="11" t="str">
        <f>IF(B51="","",COUNTA($B$3:B51))</f>
        <v/>
      </c>
      <c r="B51" s="24"/>
      <c r="C51" s="25"/>
      <c r="D51" s="3"/>
      <c r="E51" s="3"/>
      <c r="F51" s="26"/>
      <c r="G51" s="26"/>
      <c r="H51" s="28" t="str">
        <f t="shared" si="9"/>
        <v/>
      </c>
      <c r="J51" s="11" t="s">
        <v>88</v>
      </c>
      <c r="K51" s="1"/>
      <c r="L51" s="72">
        <f t="shared" si="23"/>
        <v>0</v>
      </c>
      <c r="M51" s="64"/>
      <c r="N51" s="69" t="s">
        <v>96</v>
      </c>
      <c r="O51" s="61"/>
      <c r="P51" s="61"/>
      <c r="Q51" s="12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4.25" thickBot="1" x14ac:dyDescent="0.2">
      <c r="A52" s="11" t="str">
        <f>IF(B52="","",COUNTA($B$3:B52))</f>
        <v/>
      </c>
      <c r="B52" s="24"/>
      <c r="C52" s="25"/>
      <c r="D52" s="3"/>
      <c r="E52" s="3"/>
      <c r="F52" s="26"/>
      <c r="G52" s="26"/>
      <c r="H52" s="28" t="str">
        <f t="shared" si="9"/>
        <v/>
      </c>
      <c r="J52" s="13" t="s">
        <v>89</v>
      </c>
      <c r="K52" s="14"/>
      <c r="L52" s="73">
        <f t="shared" si="23"/>
        <v>0</v>
      </c>
      <c r="M52" s="75"/>
      <c r="N52" s="119" t="s">
        <v>60</v>
      </c>
      <c r="O52" s="120"/>
      <c r="P52" s="120"/>
      <c r="Q52" s="29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x14ac:dyDescent="0.15">
      <c r="A53" s="11" t="str">
        <f>IF(B53="","",COUNTA($B$3:B53))</f>
        <v/>
      </c>
      <c r="B53" s="24"/>
      <c r="C53" s="25"/>
      <c r="D53" s="3"/>
      <c r="E53" s="3"/>
      <c r="F53" s="26"/>
      <c r="G53" s="26"/>
      <c r="H53" s="28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4.25" thickBot="1" x14ac:dyDescent="0.2">
      <c r="A54" s="11" t="str">
        <f>IF(B54="","",COUNTA($B$3:B54))</f>
        <v/>
      </c>
      <c r="B54" s="24"/>
      <c r="C54" s="25"/>
      <c r="D54" s="3"/>
      <c r="E54" s="3"/>
      <c r="F54" s="26"/>
      <c r="G54" s="26"/>
      <c r="H54" s="28" t="str">
        <f t="shared" si="9"/>
        <v/>
      </c>
      <c r="J54" t="s">
        <v>98</v>
      </c>
      <c r="L54" s="6">
        <f>L40</f>
        <v>2016</v>
      </c>
      <c r="M54" s="6"/>
      <c r="N54" s="4">
        <f>N40</f>
        <v>7</v>
      </c>
      <c r="O54" s="114">
        <f>O40</f>
        <v>0</v>
      </c>
      <c r="P54" s="114"/>
      <c r="Q54" s="5">
        <f>Q40</f>
        <v>0</v>
      </c>
      <c r="Y54" t="str">
        <f t="shared" si="0"/>
        <v/>
      </c>
      <c r="Z54" t="str">
        <f>IF(Y54="◎",COUNTIF(Y$3:Y54,"◎"),"")</f>
        <v/>
      </c>
      <c r="AA54" t="str">
        <f t="shared" si="1"/>
        <v/>
      </c>
      <c r="AB54" t="str">
        <f>IF(AA54="◎",COUNTIF(AA$3:AA54,"◎"),"")</f>
        <v/>
      </c>
      <c r="AC54" t="str">
        <f t="shared" si="2"/>
        <v/>
      </c>
      <c r="AD54" t="str">
        <f>IF(AC54="◎",COUNTIF(AC$3:AC54,"◎"),"")</f>
        <v/>
      </c>
      <c r="AE54" t="str">
        <f t="shared" si="3"/>
        <v/>
      </c>
      <c r="AF54" t="str">
        <f>IF(AE54="◎",COUNTIF(AE$3:AE54,"◎"),"")</f>
        <v/>
      </c>
      <c r="AG54" t="str">
        <f t="shared" si="4"/>
        <v/>
      </c>
      <c r="AH54" t="str">
        <f>IF(AG54="◎",COUNTIF(AG$3:AG54,"◎"),"")</f>
        <v/>
      </c>
      <c r="AI54" t="str">
        <f t="shared" si="5"/>
        <v/>
      </c>
      <c r="AJ54" t="str">
        <f>IF(AI54="◎",COUNTIF(AI$3:AI54,"◎"),"")</f>
        <v/>
      </c>
      <c r="AK54" t="str">
        <f t="shared" si="6"/>
        <v/>
      </c>
      <c r="AL54" t="str">
        <f>IF(AK54="◎",COUNTIF(AK$3:AK54,"◎"),"")</f>
        <v/>
      </c>
      <c r="AM54" t="str">
        <f t="shared" si="7"/>
        <v/>
      </c>
      <c r="AN54" t="str">
        <f>IF(AM54="◎",COUNTIF(AM$3:AM54,"◎"),"")</f>
        <v/>
      </c>
    </row>
    <row r="55" spans="1:40" x14ac:dyDescent="0.15">
      <c r="A55" s="11" t="str">
        <f>IF(B55="","",COUNTA($B$3:B55))</f>
        <v/>
      </c>
      <c r="B55" s="24"/>
      <c r="C55" s="25"/>
      <c r="D55" s="3"/>
      <c r="E55" s="3"/>
      <c r="F55" s="26"/>
      <c r="G55" s="26"/>
      <c r="H55" s="28" t="str">
        <f t="shared" si="9"/>
        <v/>
      </c>
      <c r="J55" s="76" t="s">
        <v>99</v>
      </c>
      <c r="K55" s="77"/>
      <c r="L55" s="78">
        <f>SUMIF(E$3:E$59,J55,G$3:G$59)</f>
        <v>0</v>
      </c>
      <c r="M55" s="74"/>
      <c r="N55" s="77"/>
      <c r="O55" s="77"/>
      <c r="P55" s="77"/>
      <c r="Q55" s="79"/>
      <c r="Y55" t="str">
        <f t="shared" si="0"/>
        <v/>
      </c>
      <c r="Z55" t="str">
        <f>IF(Y55="◎",COUNTIF(Y$3:Y55,"◎"),"")</f>
        <v/>
      </c>
      <c r="AA55" t="str">
        <f t="shared" si="1"/>
        <v/>
      </c>
      <c r="AB55" t="str">
        <f>IF(AA55="◎",COUNTIF(AA$3:AA55,"◎"),"")</f>
        <v/>
      </c>
      <c r="AC55" t="str">
        <f t="shared" si="2"/>
        <v/>
      </c>
      <c r="AD55" t="str">
        <f>IF(AC55="◎",COUNTIF(AC$3:AC55,"◎"),"")</f>
        <v/>
      </c>
      <c r="AE55" t="str">
        <f t="shared" si="3"/>
        <v/>
      </c>
      <c r="AF55" t="str">
        <f>IF(AE55="◎",COUNTIF(AE$3:AE55,"◎"),"")</f>
        <v/>
      </c>
      <c r="AG55" t="str">
        <f t="shared" si="4"/>
        <v/>
      </c>
      <c r="AH55" t="str">
        <f>IF(AG55="◎",COUNTIF(AG$3:AG55,"◎"),"")</f>
        <v/>
      </c>
      <c r="AI55" t="str">
        <f t="shared" si="5"/>
        <v/>
      </c>
      <c r="AJ55" t="str">
        <f>IF(AI55="◎",COUNTIF(AI$3:AI55,"◎"),"")</f>
        <v/>
      </c>
      <c r="AK55" t="str">
        <f t="shared" si="6"/>
        <v/>
      </c>
      <c r="AL55" t="str">
        <f>IF(AK55="◎",COUNTIF(AK$3:AK55,"◎"),"")</f>
        <v/>
      </c>
      <c r="AM55" t="str">
        <f t="shared" si="7"/>
        <v/>
      </c>
      <c r="AN55" t="str">
        <f>IF(AM55="◎",COUNTIF(AM$3:AM55,"◎"),"")</f>
        <v/>
      </c>
    </row>
    <row r="56" spans="1:40" x14ac:dyDescent="0.15">
      <c r="A56" s="11" t="str">
        <f>IF(B56="","",COUNTA($B$3:B56))</f>
        <v/>
      </c>
      <c r="B56" s="24"/>
      <c r="C56" s="25"/>
      <c r="D56" s="3"/>
      <c r="E56" s="3"/>
      <c r="F56" s="26"/>
      <c r="G56" s="26"/>
      <c r="H56" s="28" t="str">
        <f t="shared" si="9"/>
        <v/>
      </c>
      <c r="J56" s="80"/>
      <c r="K56" s="70"/>
      <c r="L56" s="70"/>
      <c r="M56" s="64"/>
      <c r="N56" s="70"/>
      <c r="O56" s="70"/>
      <c r="P56" s="70"/>
      <c r="Q56" s="81"/>
      <c r="Y56" t="str">
        <f t="shared" si="0"/>
        <v/>
      </c>
      <c r="Z56" t="str">
        <f>IF(Y56="◎",COUNTIF(Y$3:Y56,"◎"),"")</f>
        <v/>
      </c>
      <c r="AA56" t="str">
        <f t="shared" si="1"/>
        <v/>
      </c>
      <c r="AB56" t="str">
        <f>IF(AA56="◎",COUNTIF(AA$3:AA56,"◎"),"")</f>
        <v/>
      </c>
      <c r="AC56" t="str">
        <f t="shared" si="2"/>
        <v/>
      </c>
      <c r="AD56" t="str">
        <f>IF(AC56="◎",COUNTIF(AC$3:AC56,"◎"),"")</f>
        <v/>
      </c>
      <c r="AE56" t="str">
        <f t="shared" si="3"/>
        <v/>
      </c>
      <c r="AF56" t="str">
        <f>IF(AE56="◎",COUNTIF(AE$3:AE56,"◎"),"")</f>
        <v/>
      </c>
      <c r="AG56" t="str">
        <f t="shared" si="4"/>
        <v/>
      </c>
      <c r="AH56" t="str">
        <f>IF(AG56="◎",COUNTIF(AG$3:AG56,"◎"),"")</f>
        <v/>
      </c>
      <c r="AI56" t="str">
        <f t="shared" si="5"/>
        <v/>
      </c>
      <c r="AJ56" t="str">
        <f>IF(AI56="◎",COUNTIF(AI$3:AI56,"◎"),"")</f>
        <v/>
      </c>
      <c r="AK56" t="str">
        <f t="shared" si="6"/>
        <v/>
      </c>
      <c r="AL56" t="str">
        <f>IF(AK56="◎",COUNTIF(AK$3:AK56,"◎"),"")</f>
        <v/>
      </c>
      <c r="AM56" t="str">
        <f t="shared" si="7"/>
        <v/>
      </c>
      <c r="AN56" t="str">
        <f>IF(AM56="◎",COUNTIF(AM$3:AM56,"◎"),"")</f>
        <v/>
      </c>
    </row>
    <row r="57" spans="1:40" x14ac:dyDescent="0.15">
      <c r="A57" s="11" t="str">
        <f>IF(B57="","",COUNTA($B$3:B57))</f>
        <v/>
      </c>
      <c r="B57" s="24"/>
      <c r="C57" s="25"/>
      <c r="D57" s="3"/>
      <c r="E57" s="3"/>
      <c r="F57" s="26"/>
      <c r="G57" s="26"/>
      <c r="H57" s="28" t="str">
        <f t="shared" si="9"/>
        <v/>
      </c>
      <c r="J57" s="80"/>
      <c r="K57" s="70"/>
      <c r="L57" s="70"/>
      <c r="M57" s="64"/>
      <c r="N57" s="70"/>
      <c r="O57" s="70"/>
      <c r="P57" s="70"/>
      <c r="Q57" s="81"/>
      <c r="Y57" t="str">
        <f t="shared" si="0"/>
        <v/>
      </c>
      <c r="Z57" t="str">
        <f>IF(Y57="◎",COUNTIF(Y$3:Y57,"◎"),"")</f>
        <v/>
      </c>
      <c r="AA57" t="str">
        <f t="shared" si="1"/>
        <v/>
      </c>
      <c r="AB57" t="str">
        <f>IF(AA57="◎",COUNTIF(AA$3:AA57,"◎"),"")</f>
        <v/>
      </c>
      <c r="AC57" t="str">
        <f t="shared" si="2"/>
        <v/>
      </c>
      <c r="AD57" t="str">
        <f>IF(AC57="◎",COUNTIF(AC$3:AC57,"◎"),"")</f>
        <v/>
      </c>
      <c r="AE57" t="str">
        <f t="shared" si="3"/>
        <v/>
      </c>
      <c r="AF57" t="str">
        <f>IF(AE57="◎",COUNTIF(AE$3:AE57,"◎"),"")</f>
        <v/>
      </c>
      <c r="AG57" t="str">
        <f t="shared" si="4"/>
        <v/>
      </c>
      <c r="AH57" t="str">
        <f>IF(AG57="◎",COUNTIF(AG$3:AG57,"◎"),"")</f>
        <v/>
      </c>
      <c r="AI57" t="str">
        <f t="shared" si="5"/>
        <v/>
      </c>
      <c r="AJ57" t="str">
        <f>IF(AI57="◎",COUNTIF(AI$3:AI57,"◎"),"")</f>
        <v/>
      </c>
      <c r="AK57" t="str">
        <f t="shared" si="6"/>
        <v/>
      </c>
      <c r="AL57" t="str">
        <f>IF(AK57="◎",COUNTIF(AK$3:AK57,"◎"),"")</f>
        <v/>
      </c>
      <c r="AM57" t="str">
        <f t="shared" si="7"/>
        <v/>
      </c>
      <c r="AN57" t="str">
        <f>IF(AM57="◎",COUNTIF(AM$3:AM57,"◎"),"")</f>
        <v/>
      </c>
    </row>
    <row r="58" spans="1:40" ht="14.25" thickBot="1" x14ac:dyDescent="0.2">
      <c r="A58" s="11" t="str">
        <f>IF(B58="","",COUNTA($B$3:B58))</f>
        <v/>
      </c>
      <c r="B58" s="24"/>
      <c r="C58" s="25"/>
      <c r="D58" s="3"/>
      <c r="E58" s="3"/>
      <c r="F58" s="26"/>
      <c r="G58" s="26"/>
      <c r="H58" s="28" t="str">
        <f t="shared" si="9"/>
        <v/>
      </c>
      <c r="J58" s="82"/>
      <c r="K58" s="83"/>
      <c r="L58" s="83"/>
      <c r="M58" s="75"/>
      <c r="N58" s="121" t="s">
        <v>60</v>
      </c>
      <c r="O58" s="121"/>
      <c r="P58" s="121"/>
      <c r="Q58" s="84">
        <f>SUM(L55:L58,Q55:Q57)</f>
        <v>0</v>
      </c>
      <c r="Y58" t="str">
        <f t="shared" si="0"/>
        <v/>
      </c>
      <c r="Z58" t="str">
        <f>IF(Y58="◎",COUNTIF(Y$3:Y58,"◎"),"")</f>
        <v/>
      </c>
      <c r="AA58" t="str">
        <f t="shared" si="1"/>
        <v/>
      </c>
      <c r="AB58" t="str">
        <f>IF(AA58="◎",COUNTIF(AA$3:AA58,"◎"),"")</f>
        <v/>
      </c>
      <c r="AC58" t="str">
        <f t="shared" si="2"/>
        <v/>
      </c>
      <c r="AD58" t="str">
        <f>IF(AC58="◎",COUNTIF(AC$3:AC58,"◎"),"")</f>
        <v/>
      </c>
      <c r="AE58" t="str">
        <f t="shared" si="3"/>
        <v/>
      </c>
      <c r="AF58" t="str">
        <f>IF(AE58="◎",COUNTIF(AE$3:AE58,"◎"),"")</f>
        <v/>
      </c>
      <c r="AG58" t="str">
        <f t="shared" si="4"/>
        <v/>
      </c>
      <c r="AH58" t="str">
        <f>IF(AG58="◎",COUNTIF(AG$3:AG58,"◎"),"")</f>
        <v/>
      </c>
      <c r="AI58" t="str">
        <f t="shared" si="5"/>
        <v/>
      </c>
      <c r="AJ58" t="str">
        <f>IF(AI58="◎",COUNTIF(AI$3:AI58,"◎"),"")</f>
        <v/>
      </c>
      <c r="AK58" t="str">
        <f t="shared" si="6"/>
        <v/>
      </c>
      <c r="AL58" t="str">
        <f>IF(AK58="◎",COUNTIF(AK$3:AK58,"◎"),"")</f>
        <v/>
      </c>
      <c r="AM58" t="str">
        <f t="shared" si="7"/>
        <v/>
      </c>
      <c r="AN58" t="str">
        <f>IF(AM58="◎",COUNTIF(AM$3:AM58,"◎"),"")</f>
        <v/>
      </c>
    </row>
    <row r="59" spans="1:40" x14ac:dyDescent="0.15">
      <c r="A59" s="11" t="str">
        <f>IF(B59="","",COUNTA($B$3:B59))</f>
        <v/>
      </c>
      <c r="B59" s="24"/>
      <c r="C59" s="25"/>
      <c r="D59" s="3"/>
      <c r="E59" s="3"/>
      <c r="F59" s="26"/>
      <c r="G59" s="26"/>
      <c r="H59" s="28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4.25" thickBot="1" x14ac:dyDescent="0.2">
      <c r="A60" s="16"/>
      <c r="B60" s="17"/>
      <c r="C60" s="17" t="s">
        <v>60</v>
      </c>
      <c r="D60" s="17"/>
      <c r="E60" s="17"/>
      <c r="F60" s="18">
        <f>SUM(F3:F59)</f>
        <v>0</v>
      </c>
      <c r="G60" s="18">
        <f>SUM(G3:G59)</f>
        <v>0</v>
      </c>
      <c r="H60" s="19">
        <f>SUM(F60-G60)</f>
        <v>0</v>
      </c>
    </row>
  </sheetData>
  <sheetProtection sheet="1" objects="1" scenarios="1"/>
  <mergeCells count="26">
    <mergeCell ref="F1:G1"/>
    <mergeCell ref="O1:P1"/>
    <mergeCell ref="J2:L2"/>
    <mergeCell ref="N2:Q2"/>
    <mergeCell ref="J3:K3"/>
    <mergeCell ref="N3:P3"/>
    <mergeCell ref="N35:N36"/>
    <mergeCell ref="J4:J6"/>
    <mergeCell ref="N4:N6"/>
    <mergeCell ref="J7:J11"/>
    <mergeCell ref="N7:N14"/>
    <mergeCell ref="J12:J14"/>
    <mergeCell ref="J15:J16"/>
    <mergeCell ref="N15:N21"/>
    <mergeCell ref="O15:O20"/>
    <mergeCell ref="J17:K17"/>
    <mergeCell ref="N22:N30"/>
    <mergeCell ref="N31:N32"/>
    <mergeCell ref="N33:N34"/>
    <mergeCell ref="N58:P58"/>
    <mergeCell ref="N37:P37"/>
    <mergeCell ref="O40:P40"/>
    <mergeCell ref="N41:N44"/>
    <mergeCell ref="J44:J49"/>
    <mergeCell ref="N52:P52"/>
    <mergeCell ref="O54:P54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設定!$H$1:$H$43</xm:f>
          </x14:formula1>
          <xm:sqref>C3:C59</xm:sqref>
        </x14:dataValidation>
        <x14:dataValidation type="list" allowBlank="1" showInputMessage="1" showErrorMessage="1">
          <x14:formula1>
            <xm:f>設定!$J$2:$J$21</xm:f>
          </x14:formula1>
          <xm:sqref>E3:E59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0"/>
  <sheetViews>
    <sheetView workbookViewId="0">
      <pane xSplit="1" ySplit="2" topLeftCell="B33" activePane="bottomRight" state="frozen"/>
      <selection activeCell="I3" sqref="I3"/>
      <selection pane="topRight" activeCell="I3" sqref="I3"/>
      <selection pane="bottomLeft" activeCell="I3" sqref="I3"/>
      <selection pane="bottomRight" activeCell="I3" sqref="I3"/>
    </sheetView>
  </sheetViews>
  <sheetFormatPr defaultRowHeight="13.5" x14ac:dyDescent="0.15"/>
  <cols>
    <col min="1" max="1" width="4" customWidth="1"/>
    <col min="2" max="2" width="10.25" customWidth="1"/>
    <col min="3" max="3" width="15.375" customWidth="1"/>
    <col min="4" max="4" width="25.125" customWidth="1"/>
    <col min="5" max="5" width="23.125" customWidth="1"/>
    <col min="6" max="8" width="11.625" customWidth="1"/>
    <col min="10" max="10" width="4.625" customWidth="1"/>
    <col min="11" max="11" width="16.125" customWidth="1"/>
    <col min="12" max="12" width="11.625" customWidth="1"/>
    <col min="13" max="13" width="4" style="37" customWidth="1"/>
    <col min="14" max="14" width="4.625" customWidth="1"/>
    <col min="15" max="15" width="3.75" customWidth="1"/>
    <col min="16" max="16" width="14.5" customWidth="1"/>
    <col min="17" max="18" width="11.625" customWidth="1"/>
    <col min="20" max="20" width="3.875" customWidth="1"/>
    <col min="21" max="21" width="13.625" customWidth="1"/>
    <col min="22" max="22" width="14.75" customWidth="1"/>
    <col min="23" max="23" width="11.625" customWidth="1"/>
    <col min="27" max="27" width="15.5" customWidth="1"/>
  </cols>
  <sheetData>
    <row r="1" spans="1:40" ht="14.25" thickBot="1" x14ac:dyDescent="0.2">
      <c r="A1" s="23" t="s">
        <v>51</v>
      </c>
      <c r="C1" s="6">
        <f>設定!B3</f>
        <v>2016</v>
      </c>
      <c r="D1" s="4">
        <f>設定!I9</f>
        <v>8</v>
      </c>
      <c r="E1" s="4"/>
      <c r="F1" s="130">
        <f>設定!B1</f>
        <v>0</v>
      </c>
      <c r="G1" s="130"/>
      <c r="H1">
        <f>設定!B2</f>
        <v>0</v>
      </c>
      <c r="J1" t="s">
        <v>61</v>
      </c>
      <c r="L1" s="6">
        <f>C1</f>
        <v>2016</v>
      </c>
      <c r="M1" s="33"/>
      <c r="N1" s="4">
        <f>D1</f>
        <v>8</v>
      </c>
      <c r="O1" s="131">
        <f>F1</f>
        <v>0</v>
      </c>
      <c r="P1" s="131"/>
      <c r="Q1">
        <f>H1</f>
        <v>0</v>
      </c>
      <c r="U1" t="s">
        <v>77</v>
      </c>
      <c r="Y1" t="s">
        <v>100</v>
      </c>
    </row>
    <row r="2" spans="1:40" x14ac:dyDescent="0.15">
      <c r="A2" s="20" t="s">
        <v>52</v>
      </c>
      <c r="B2" s="21" t="s">
        <v>53</v>
      </c>
      <c r="C2" s="21" t="s">
        <v>55</v>
      </c>
      <c r="D2" s="21" t="s">
        <v>54</v>
      </c>
      <c r="E2" s="21" t="s">
        <v>103</v>
      </c>
      <c r="F2" s="21" t="s">
        <v>57</v>
      </c>
      <c r="G2" s="21" t="s">
        <v>58</v>
      </c>
      <c r="H2" s="22" t="s">
        <v>59</v>
      </c>
      <c r="J2" s="123" t="s">
        <v>4</v>
      </c>
      <c r="K2" s="124"/>
      <c r="L2" s="125"/>
      <c r="M2" s="34"/>
      <c r="N2" s="126" t="s">
        <v>62</v>
      </c>
      <c r="O2" s="127"/>
      <c r="P2" s="127"/>
      <c r="Q2" s="128"/>
      <c r="U2" s="52" t="s">
        <v>55</v>
      </c>
      <c r="V2" s="53" t="s">
        <v>78</v>
      </c>
      <c r="W2" s="54" t="s">
        <v>79</v>
      </c>
      <c r="Y2" t="s">
        <v>102</v>
      </c>
      <c r="AA2" t="s">
        <v>12</v>
      </c>
      <c r="AC2" t="s">
        <v>14</v>
      </c>
      <c r="AE2" t="s">
        <v>17</v>
      </c>
      <c r="AG2" t="s">
        <v>33</v>
      </c>
      <c r="AI2" t="s">
        <v>32</v>
      </c>
      <c r="AK2" t="s">
        <v>46</v>
      </c>
      <c r="AM2" t="s">
        <v>48</v>
      </c>
    </row>
    <row r="3" spans="1:40" x14ac:dyDescent="0.15">
      <c r="A3" s="11" t="str">
        <f>IF(B3="","",COUNTA($B$3:B3))</f>
        <v/>
      </c>
      <c r="B3" s="24"/>
      <c r="C3" s="88" t="s">
        <v>101</v>
      </c>
      <c r="D3" s="89" t="s">
        <v>125</v>
      </c>
      <c r="E3" s="89"/>
      <c r="F3" s="90">
        <f>'7月'!H60</f>
        <v>0</v>
      </c>
      <c r="G3" s="90"/>
      <c r="H3" s="28" t="str">
        <f>IF(B3="","",SUM(F3-G3))</f>
        <v/>
      </c>
      <c r="J3" s="132" t="s">
        <v>55</v>
      </c>
      <c r="K3" s="133"/>
      <c r="L3" s="32" t="s">
        <v>56</v>
      </c>
      <c r="M3" s="35"/>
      <c r="N3" s="132" t="s">
        <v>55</v>
      </c>
      <c r="O3" s="133"/>
      <c r="P3" s="133"/>
      <c r="Q3" s="32" t="s">
        <v>56</v>
      </c>
      <c r="U3" s="11" t="s">
        <v>27</v>
      </c>
      <c r="V3" s="1">
        <v>0.1</v>
      </c>
      <c r="W3" s="12">
        <f>SUM(SUM(L$4:L$6)*V3)</f>
        <v>0</v>
      </c>
      <c r="Y3" t="str">
        <f t="shared" ref="Y3:Y59" si="0">IF($C3=Y$2,"◎","")</f>
        <v/>
      </c>
      <c r="Z3" t="str">
        <f>IF(Y3="◎",COUNTIF(Y$3:Y3,"◎"),"")</f>
        <v/>
      </c>
      <c r="AA3" t="str">
        <f t="shared" ref="AA3:AA59" si="1">IF($C3=AA$2,"◎","")</f>
        <v/>
      </c>
      <c r="AB3" t="str">
        <f>IF(AA3="◎",COUNTIF(AA$3:AA3,"◎"),"")</f>
        <v/>
      </c>
      <c r="AC3" t="str">
        <f t="shared" ref="AC3:AC59" si="2">IF($C3=AC$2,"◎","")</f>
        <v/>
      </c>
      <c r="AD3" t="str">
        <f>IF(AC3="◎",COUNTIF(AC$3:AC3,"◎"),"")</f>
        <v/>
      </c>
      <c r="AE3" t="str">
        <f t="shared" ref="AE3:AE59" si="3">IF($C3=AE$2,"◎","")</f>
        <v/>
      </c>
      <c r="AF3" t="str">
        <f>IF(AE3="◎",COUNTIF(AE$3:AE3,"◎"),"")</f>
        <v/>
      </c>
      <c r="AG3" t="str">
        <f t="shared" ref="AG3:AG59" si="4">IF($C3=AG$2,"◎","")</f>
        <v/>
      </c>
      <c r="AH3" t="str">
        <f>IF(AG3="◎",COUNTIF(AG$3:AG3,"◎"),"")</f>
        <v/>
      </c>
      <c r="AI3" t="str">
        <f t="shared" ref="AI3:AI59" si="5">IF($C3=AI$2,"◎","")</f>
        <v/>
      </c>
      <c r="AJ3" t="str">
        <f>IF(AI3="◎",COUNTIF(AI$3:AI3,"◎"),"")</f>
        <v/>
      </c>
      <c r="AK3" t="str">
        <f t="shared" ref="AK3:AK59" si="6">IF($C3=AK$2,"◎","")</f>
        <v/>
      </c>
      <c r="AL3" t="str">
        <f>IF(AK3="◎",COUNTIF(AK$3:AK3,"◎"),"")</f>
        <v/>
      </c>
      <c r="AM3" t="str">
        <f t="shared" ref="AM3:AM59" si="7">IF($C3=AM$2,"◎","")</f>
        <v/>
      </c>
      <c r="AN3" t="str">
        <f>IF(AM3="◎",COUNTIF(AM$3:AM3,"◎"),"")</f>
        <v/>
      </c>
    </row>
    <row r="4" spans="1:40" x14ac:dyDescent="0.15">
      <c r="A4" s="11" t="str">
        <f>IF(B4="","",COUNTA($B$3:B4))</f>
        <v/>
      </c>
      <c r="B4" s="24"/>
      <c r="C4" s="25"/>
      <c r="D4" s="3"/>
      <c r="E4" s="3"/>
      <c r="F4" s="26"/>
      <c r="G4" s="26"/>
      <c r="H4" s="28" t="str">
        <f>IF(B4="","",SUM(H3+F4-G4))</f>
        <v/>
      </c>
      <c r="J4" s="115" t="s">
        <v>63</v>
      </c>
      <c r="K4" s="1" t="str">
        <f>設定!H1</f>
        <v>月定（什一）献金</v>
      </c>
      <c r="L4" s="12">
        <f>SUMIF(C$3:C$59,K4,F$3:F$59)</f>
        <v>0</v>
      </c>
      <c r="M4" s="36"/>
      <c r="N4" s="115" t="s">
        <v>67</v>
      </c>
      <c r="O4" s="1" t="str">
        <f>設定!H10</f>
        <v>給与費</v>
      </c>
      <c r="P4" s="1"/>
      <c r="Q4" s="12">
        <f t="shared" ref="Q4:Q14" si="8">SUMIF(C$3:C$59,O4,G$3:G$59)</f>
        <v>0</v>
      </c>
      <c r="R4" s="8">
        <f>SUM(L30:L32)</f>
        <v>0</v>
      </c>
      <c r="S4" t="s">
        <v>76</v>
      </c>
      <c r="U4" s="11" t="s">
        <v>28</v>
      </c>
      <c r="V4" s="1">
        <v>0.01</v>
      </c>
      <c r="W4" s="12">
        <f>SUM(SUM(L$4:L$6)*V4)</f>
        <v>0</v>
      </c>
      <c r="Y4" t="str">
        <f t="shared" si="0"/>
        <v/>
      </c>
      <c r="Z4" t="str">
        <f>IF(Y4="◎",COUNTIF(Y$3:Y4,"◎"),"")</f>
        <v/>
      </c>
      <c r="AA4" t="str">
        <f t="shared" si="1"/>
        <v/>
      </c>
      <c r="AB4" t="str">
        <f>IF(AA4="◎",COUNTIF(AA$3:AA4,"◎"),"")</f>
        <v/>
      </c>
      <c r="AC4" t="str">
        <f t="shared" si="2"/>
        <v/>
      </c>
      <c r="AD4" t="str">
        <f>IF(AC4="◎",COUNTIF(AC$3:AC4,"◎"),"")</f>
        <v/>
      </c>
      <c r="AE4" t="str">
        <f t="shared" si="3"/>
        <v/>
      </c>
      <c r="AF4" t="str">
        <f>IF(AE4="◎",COUNTIF(AE$3:AE4,"◎"),"")</f>
        <v/>
      </c>
      <c r="AG4" t="str">
        <f t="shared" si="4"/>
        <v/>
      </c>
      <c r="AH4" t="str">
        <f>IF(AG4="◎",COUNTIF(AG$3:AG4,"◎"),"")</f>
        <v/>
      </c>
      <c r="AI4" t="str">
        <f t="shared" si="5"/>
        <v/>
      </c>
      <c r="AJ4" t="str">
        <f>IF(AI4="◎",COUNTIF(AI$3:AI4,"◎"),"")</f>
        <v/>
      </c>
      <c r="AK4" t="str">
        <f t="shared" si="6"/>
        <v/>
      </c>
      <c r="AL4" t="str">
        <f>IF(AK4="◎",COUNTIF(AK$3:AK4,"◎"),"")</f>
        <v/>
      </c>
      <c r="AM4" t="str">
        <f t="shared" si="7"/>
        <v/>
      </c>
      <c r="AN4" t="str">
        <f>IF(AM4="◎",COUNTIF(AM$3:AM4,"◎"),"")</f>
        <v/>
      </c>
    </row>
    <row r="5" spans="1:40" ht="14.25" thickBot="1" x14ac:dyDescent="0.2">
      <c r="A5" s="11" t="str">
        <f>IF(B5="","",COUNTA($B$3:B5))</f>
        <v/>
      </c>
      <c r="B5" s="24"/>
      <c r="C5" s="25"/>
      <c r="D5" s="3"/>
      <c r="E5" s="3"/>
      <c r="F5" s="26"/>
      <c r="G5" s="26"/>
      <c r="H5" s="28" t="str">
        <f t="shared" ref="H5:H59" si="9">IF(B5="","",SUM(H4+F5-G5))</f>
        <v/>
      </c>
      <c r="J5" s="115"/>
      <c r="K5" s="1" t="str">
        <f>設定!H2</f>
        <v>礼拝（感謝）献金</v>
      </c>
      <c r="L5" s="12">
        <f t="shared" ref="L5:L16" si="10">SUMIF(C$3:C$59,K5,F$3:F$59)</f>
        <v>0</v>
      </c>
      <c r="M5" s="36"/>
      <c r="N5" s="115"/>
      <c r="O5" s="1" t="str">
        <f>設定!H11</f>
        <v>その他謝儀</v>
      </c>
      <c r="P5" s="1"/>
      <c r="Q5" s="12">
        <f t="shared" si="8"/>
        <v>0</v>
      </c>
      <c r="U5" s="13" t="s">
        <v>29</v>
      </c>
      <c r="V5" s="14">
        <v>0.02</v>
      </c>
      <c r="W5" s="15">
        <f>SUM(SUM(L$4:L$6)*V5)</f>
        <v>0</v>
      </c>
      <c r="Y5" t="str">
        <f t="shared" si="0"/>
        <v/>
      </c>
      <c r="Z5" t="str">
        <f>IF(Y5="◎",COUNTIF(Y$3:Y5,"◎"),"")</f>
        <v/>
      </c>
      <c r="AA5" t="str">
        <f t="shared" si="1"/>
        <v/>
      </c>
      <c r="AB5" t="str">
        <f>IF(AA5="◎",COUNTIF(AA$3:AA5,"◎"),"")</f>
        <v/>
      </c>
      <c r="AC5" t="str">
        <f t="shared" si="2"/>
        <v/>
      </c>
      <c r="AD5" t="str">
        <f>IF(AC5="◎",COUNTIF(AC$3:AC5,"◎"),"")</f>
        <v/>
      </c>
      <c r="AE5" t="str">
        <f t="shared" si="3"/>
        <v/>
      </c>
      <c r="AF5" t="str">
        <f>IF(AE5="◎",COUNTIF(AE$3:AE5,"◎"),"")</f>
        <v/>
      </c>
      <c r="AG5" t="str">
        <f t="shared" si="4"/>
        <v/>
      </c>
      <c r="AH5" t="str">
        <f>IF(AG5="◎",COUNTIF(AG$3:AG5,"◎"),"")</f>
        <v/>
      </c>
      <c r="AI5" t="str">
        <f t="shared" si="5"/>
        <v/>
      </c>
      <c r="AJ5" t="str">
        <f>IF(AI5="◎",COUNTIF(AI$3:AI5,"◎"),"")</f>
        <v/>
      </c>
      <c r="AK5" t="str">
        <f t="shared" si="6"/>
        <v/>
      </c>
      <c r="AL5" t="str">
        <f>IF(AK5="◎",COUNTIF(AK$3:AK5,"◎"),"")</f>
        <v/>
      </c>
      <c r="AM5" t="str">
        <f t="shared" si="7"/>
        <v/>
      </c>
      <c r="AN5" t="str">
        <f>IF(AM5="◎",COUNTIF(AM$3:AM5,"◎"),"")</f>
        <v/>
      </c>
    </row>
    <row r="6" spans="1:40" ht="14.25" thickBot="1" x14ac:dyDescent="0.2">
      <c r="A6" s="11" t="str">
        <f>IF(B6="","",COUNTA($B$3:B6))</f>
        <v/>
      </c>
      <c r="B6" s="24"/>
      <c r="C6" s="25"/>
      <c r="D6" s="3"/>
      <c r="E6" s="3"/>
      <c r="F6" s="26"/>
      <c r="G6" s="26"/>
      <c r="H6" s="28" t="str">
        <f t="shared" si="9"/>
        <v/>
      </c>
      <c r="J6" s="115"/>
      <c r="K6" s="1"/>
      <c r="L6" s="12">
        <f t="shared" si="10"/>
        <v>0</v>
      </c>
      <c r="M6" s="36"/>
      <c r="N6" s="115"/>
      <c r="O6" s="1" t="str">
        <f>設定!H12</f>
        <v>社会保険料</v>
      </c>
      <c r="P6" s="1"/>
      <c r="Q6" s="12">
        <f t="shared" si="8"/>
        <v>0</v>
      </c>
      <c r="Y6" t="str">
        <f t="shared" si="0"/>
        <v/>
      </c>
      <c r="Z6" t="str">
        <f>IF(Y6="◎",COUNTIF(Y$3:Y6,"◎"),"")</f>
        <v/>
      </c>
      <c r="AA6" t="str">
        <f t="shared" si="1"/>
        <v/>
      </c>
      <c r="AB6" t="str">
        <f>IF(AA6="◎",COUNTIF(AA$3:AA6,"◎"),"")</f>
        <v/>
      </c>
      <c r="AC6" t="str">
        <f t="shared" si="2"/>
        <v/>
      </c>
      <c r="AD6" t="str">
        <f>IF(AC6="◎",COUNTIF(AC$3:AC6,"◎"),"")</f>
        <v/>
      </c>
      <c r="AE6" t="str">
        <f t="shared" si="3"/>
        <v/>
      </c>
      <c r="AF6" t="str">
        <f>IF(AE6="◎",COUNTIF(AE$3:AE6,"◎"),"")</f>
        <v/>
      </c>
      <c r="AG6" t="str">
        <f t="shared" si="4"/>
        <v/>
      </c>
      <c r="AH6" t="str">
        <f>IF(AG6="◎",COUNTIF(AG$3:AG6,"◎"),"")</f>
        <v/>
      </c>
      <c r="AI6" t="str">
        <f t="shared" si="5"/>
        <v/>
      </c>
      <c r="AJ6" t="str">
        <f>IF(AI6="◎",COUNTIF(AI$3:AI6,"◎"),"")</f>
        <v/>
      </c>
      <c r="AK6" t="str">
        <f t="shared" si="6"/>
        <v/>
      </c>
      <c r="AL6" t="str">
        <f>IF(AK6="◎",COUNTIF(AK$3:AK6,"◎"),"")</f>
        <v/>
      </c>
      <c r="AM6" t="str">
        <f t="shared" si="7"/>
        <v/>
      </c>
      <c r="AN6" t="str">
        <f>IF(AM6="◎",COUNTIF(AM$3:AM6,"◎"),"")</f>
        <v/>
      </c>
    </row>
    <row r="7" spans="1:40" x14ac:dyDescent="0.15">
      <c r="A7" s="11" t="str">
        <f>IF(B7="","",COUNTA($B$3:B7))</f>
        <v/>
      </c>
      <c r="B7" s="24"/>
      <c r="C7" s="25"/>
      <c r="D7" s="3"/>
      <c r="E7" s="3"/>
      <c r="F7" s="26"/>
      <c r="G7" s="26"/>
      <c r="H7" s="28" t="str">
        <f t="shared" si="9"/>
        <v/>
      </c>
      <c r="J7" s="115" t="s">
        <v>10</v>
      </c>
      <c r="K7" s="1" t="str">
        <f>設定!H3</f>
        <v>会堂献金</v>
      </c>
      <c r="L7" s="12">
        <f t="shared" si="10"/>
        <v>0</v>
      </c>
      <c r="M7" s="36"/>
      <c r="N7" s="115" t="s">
        <v>68</v>
      </c>
      <c r="O7" s="1" t="str">
        <f>設定!H13</f>
        <v>特別集会費</v>
      </c>
      <c r="P7" s="1"/>
      <c r="Q7" s="12">
        <f t="shared" si="8"/>
        <v>0</v>
      </c>
      <c r="U7" s="20" t="s">
        <v>102</v>
      </c>
      <c r="V7" s="21" t="s">
        <v>54</v>
      </c>
      <c r="W7" s="22" t="s">
        <v>57</v>
      </c>
      <c r="Y7" t="str">
        <f t="shared" si="0"/>
        <v/>
      </c>
      <c r="Z7" t="str">
        <f>IF(Y7="◎",COUNTIF(Y$3:Y7,"◎"),"")</f>
        <v/>
      </c>
      <c r="AA7" t="str">
        <f t="shared" si="1"/>
        <v/>
      </c>
      <c r="AB7" t="str">
        <f>IF(AA7="◎",COUNTIF(AA$3:AA7,"◎"),"")</f>
        <v/>
      </c>
      <c r="AC7" t="str">
        <f t="shared" si="2"/>
        <v/>
      </c>
      <c r="AD7" t="str">
        <f>IF(AC7="◎",COUNTIF(AC$3:AC7,"◎"),"")</f>
        <v/>
      </c>
      <c r="AE7" t="str">
        <f t="shared" si="3"/>
        <v/>
      </c>
      <c r="AF7" t="str">
        <f>IF(AE7="◎",COUNTIF(AE$3:AE7,"◎"),"")</f>
        <v/>
      </c>
      <c r="AG7" t="str">
        <f t="shared" si="4"/>
        <v/>
      </c>
      <c r="AH7" t="str">
        <f>IF(AG7="◎",COUNTIF(AG$3:AG7,"◎"),"")</f>
        <v/>
      </c>
      <c r="AI7" t="str">
        <f t="shared" si="5"/>
        <v/>
      </c>
      <c r="AJ7" t="str">
        <f>IF(AI7="◎",COUNTIF(AI$3:AI7,"◎"),"")</f>
        <v/>
      </c>
      <c r="AK7" t="str">
        <f t="shared" si="6"/>
        <v/>
      </c>
      <c r="AL7" t="str">
        <f>IF(AK7="◎",COUNTIF(AK$3:AK7,"◎"),"")</f>
        <v/>
      </c>
      <c r="AM7" t="str">
        <f t="shared" si="7"/>
        <v/>
      </c>
      <c r="AN7" t="str">
        <f>IF(AM7="◎",COUNTIF(AM$3:AM7,"◎"),"")</f>
        <v/>
      </c>
    </row>
    <row r="8" spans="1:40" x14ac:dyDescent="0.15">
      <c r="A8" s="11" t="str">
        <f>IF(B8="","",COUNTA($B$3:B8))</f>
        <v/>
      </c>
      <c r="B8" s="24"/>
      <c r="C8" s="25"/>
      <c r="D8" s="3"/>
      <c r="E8" s="3"/>
      <c r="F8" s="26"/>
      <c r="G8" s="26"/>
      <c r="H8" s="28" t="str">
        <f t="shared" si="9"/>
        <v/>
      </c>
      <c r="J8" s="115"/>
      <c r="K8" s="1" t="str">
        <f>設定!H4</f>
        <v>特別献金</v>
      </c>
      <c r="L8" s="12">
        <f t="shared" si="10"/>
        <v>0</v>
      </c>
      <c r="M8" s="36"/>
      <c r="N8" s="115"/>
      <c r="O8" s="1" t="str">
        <f>設定!H14</f>
        <v>伝道教化費</v>
      </c>
      <c r="P8" s="1"/>
      <c r="Q8" s="12">
        <f t="shared" si="8"/>
        <v>0</v>
      </c>
      <c r="U8" s="11">
        <v>1</v>
      </c>
      <c r="V8" s="45" t="str">
        <f t="shared" ref="V8:W12" si="11">IF($U8&gt;MAX($Z$3:$Z$59),"",INDEX($B$3:$G$59,MATCH($U8,$Z$3:$Z$59,0),MATCH(V$7,$B$2:$G$2,0)))</f>
        <v/>
      </c>
      <c r="W8" s="12" t="str">
        <f t="shared" si="11"/>
        <v/>
      </c>
      <c r="Y8" t="str">
        <f t="shared" si="0"/>
        <v/>
      </c>
      <c r="Z8" t="str">
        <f>IF(Y8="◎",COUNTIF(Y$3:Y8,"◎"),"")</f>
        <v/>
      </c>
      <c r="AA8" t="str">
        <f t="shared" si="1"/>
        <v/>
      </c>
      <c r="AB8" t="str">
        <f>IF(AA8="◎",COUNTIF(AA$3:AA8,"◎"),"")</f>
        <v/>
      </c>
      <c r="AC8" t="str">
        <f t="shared" si="2"/>
        <v/>
      </c>
      <c r="AD8" t="str">
        <f>IF(AC8="◎",COUNTIF(AC$3:AC8,"◎"),"")</f>
        <v/>
      </c>
      <c r="AE8" t="str">
        <f t="shared" si="3"/>
        <v/>
      </c>
      <c r="AF8" t="str">
        <f>IF(AE8="◎",COUNTIF(AE$3:AE8,"◎"),"")</f>
        <v/>
      </c>
      <c r="AG8" t="str">
        <f t="shared" si="4"/>
        <v/>
      </c>
      <c r="AH8" t="str">
        <f>IF(AG8="◎",COUNTIF(AG$3:AG8,"◎"),"")</f>
        <v/>
      </c>
      <c r="AI8" t="str">
        <f t="shared" si="5"/>
        <v/>
      </c>
      <c r="AJ8" t="str">
        <f>IF(AI8="◎",COUNTIF(AI$3:AI8,"◎"),"")</f>
        <v/>
      </c>
      <c r="AK8" t="str">
        <f t="shared" si="6"/>
        <v/>
      </c>
      <c r="AL8" t="str">
        <f>IF(AK8="◎",COUNTIF(AK$3:AK8,"◎"),"")</f>
        <v/>
      </c>
      <c r="AM8" t="str">
        <f t="shared" si="7"/>
        <v/>
      </c>
      <c r="AN8" t="str">
        <f>IF(AM8="◎",COUNTIF(AM$3:AM8,"◎"),"")</f>
        <v/>
      </c>
    </row>
    <row r="9" spans="1:40" x14ac:dyDescent="0.15">
      <c r="A9" s="11" t="str">
        <f>IF(B9="","",COUNTA($B$3:B9))</f>
        <v/>
      </c>
      <c r="B9" s="24"/>
      <c r="C9" s="25"/>
      <c r="D9" s="3"/>
      <c r="E9" s="3"/>
      <c r="F9" s="26"/>
      <c r="G9" s="26"/>
      <c r="H9" s="28" t="str">
        <f t="shared" si="9"/>
        <v/>
      </c>
      <c r="J9" s="115"/>
      <c r="K9" s="1" t="str">
        <f>設定!H5</f>
        <v>本部指定献金</v>
      </c>
      <c r="L9" s="12">
        <f t="shared" si="10"/>
        <v>0</v>
      </c>
      <c r="M9" s="36"/>
      <c r="N9" s="115"/>
      <c r="O9" s="1" t="str">
        <f>設定!H15</f>
        <v>礼典集会費</v>
      </c>
      <c r="P9" s="1"/>
      <c r="Q9" s="12">
        <f t="shared" si="8"/>
        <v>0</v>
      </c>
      <c r="U9" s="11">
        <v>2</v>
      </c>
      <c r="V9" s="45" t="str">
        <f t="shared" si="11"/>
        <v/>
      </c>
      <c r="W9" s="12" t="str">
        <f t="shared" si="11"/>
        <v/>
      </c>
      <c r="Y9" t="str">
        <f t="shared" si="0"/>
        <v/>
      </c>
      <c r="Z9" t="str">
        <f>IF(Y9="◎",COUNTIF(Y$3:Y9,"◎"),"")</f>
        <v/>
      </c>
      <c r="AA9" t="str">
        <f t="shared" si="1"/>
        <v/>
      </c>
      <c r="AB9" t="str">
        <f>IF(AA9="◎",COUNTIF(AA$3:AA9,"◎"),"")</f>
        <v/>
      </c>
      <c r="AC9" t="str">
        <f t="shared" si="2"/>
        <v/>
      </c>
      <c r="AD9" t="str">
        <f>IF(AC9="◎",COUNTIF(AC$3:AC9,"◎"),"")</f>
        <v/>
      </c>
      <c r="AE9" t="str">
        <f t="shared" si="3"/>
        <v/>
      </c>
      <c r="AF9" t="str">
        <f>IF(AE9="◎",COUNTIF(AE$3:AE9,"◎"),"")</f>
        <v/>
      </c>
      <c r="AG9" t="str">
        <f t="shared" si="4"/>
        <v/>
      </c>
      <c r="AH9" t="str">
        <f>IF(AG9="◎",COUNTIF(AG$3:AG9,"◎"),"")</f>
        <v/>
      </c>
      <c r="AI9" t="str">
        <f t="shared" si="5"/>
        <v/>
      </c>
      <c r="AJ9" t="str">
        <f>IF(AI9="◎",COUNTIF(AI$3:AI9,"◎"),"")</f>
        <v/>
      </c>
      <c r="AK9" t="str">
        <f t="shared" si="6"/>
        <v/>
      </c>
      <c r="AL9" t="str">
        <f>IF(AK9="◎",COUNTIF(AK$3:AK9,"◎"),"")</f>
        <v/>
      </c>
      <c r="AM9" t="str">
        <f t="shared" si="7"/>
        <v/>
      </c>
      <c r="AN9" t="str">
        <f>IF(AM9="◎",COUNTIF(AM$3:AM9,"◎"),"")</f>
        <v/>
      </c>
    </row>
    <row r="10" spans="1:40" x14ac:dyDescent="0.15">
      <c r="A10" s="11" t="str">
        <f>IF(B10="","",COUNTA($B$3:B10))</f>
        <v/>
      </c>
      <c r="B10" s="24"/>
      <c r="C10" s="25"/>
      <c r="D10" s="3"/>
      <c r="E10" s="3"/>
      <c r="F10" s="26"/>
      <c r="G10" s="26"/>
      <c r="H10" s="28" t="str">
        <f t="shared" si="9"/>
        <v/>
      </c>
      <c r="J10" s="115"/>
      <c r="K10" s="1" t="str">
        <f>設定!H6</f>
        <v>その他指定献金</v>
      </c>
      <c r="L10" s="12">
        <f t="shared" si="10"/>
        <v>0</v>
      </c>
      <c r="M10" s="36"/>
      <c r="N10" s="115"/>
      <c r="O10" s="1" t="str">
        <f>設定!H16</f>
        <v>牧会活動費</v>
      </c>
      <c r="P10" s="1"/>
      <c r="Q10" s="12">
        <f t="shared" si="8"/>
        <v>0</v>
      </c>
      <c r="U10" s="11">
        <v>3</v>
      </c>
      <c r="V10" s="45" t="str">
        <f t="shared" si="11"/>
        <v/>
      </c>
      <c r="W10" s="12" t="str">
        <f t="shared" si="11"/>
        <v/>
      </c>
      <c r="Y10" t="str">
        <f t="shared" si="0"/>
        <v/>
      </c>
      <c r="Z10" t="str">
        <f>IF(Y10="◎",COUNTIF(Y$3:Y10,"◎"),"")</f>
        <v/>
      </c>
      <c r="AA10" t="str">
        <f t="shared" si="1"/>
        <v/>
      </c>
      <c r="AB10" t="str">
        <f>IF(AA10="◎",COUNTIF(AA$3:AA10,"◎"),"")</f>
        <v/>
      </c>
      <c r="AC10" t="str">
        <f t="shared" si="2"/>
        <v/>
      </c>
      <c r="AD10" t="str">
        <f>IF(AC10="◎",COUNTIF(AC$3:AC10,"◎"),"")</f>
        <v/>
      </c>
      <c r="AE10" t="str">
        <f t="shared" si="3"/>
        <v/>
      </c>
      <c r="AF10" t="str">
        <f>IF(AE10="◎",COUNTIF(AE$3:AE10,"◎"),"")</f>
        <v/>
      </c>
      <c r="AG10" t="str">
        <f t="shared" si="4"/>
        <v/>
      </c>
      <c r="AH10" t="str">
        <f>IF(AG10="◎",COUNTIF(AG$3:AG10,"◎"),"")</f>
        <v/>
      </c>
      <c r="AI10" t="str">
        <f t="shared" si="5"/>
        <v/>
      </c>
      <c r="AJ10" t="str">
        <f>IF(AI10="◎",COUNTIF(AI$3:AI10,"◎"),"")</f>
        <v/>
      </c>
      <c r="AK10" t="str">
        <f t="shared" si="6"/>
        <v/>
      </c>
      <c r="AL10" t="str">
        <f>IF(AK10="◎",COUNTIF(AK$3:AK10,"◎"),"")</f>
        <v/>
      </c>
      <c r="AM10" t="str">
        <f t="shared" si="7"/>
        <v/>
      </c>
      <c r="AN10" t="str">
        <f>IF(AM10="◎",COUNTIF(AM$3:AM10,"◎"),"")</f>
        <v/>
      </c>
    </row>
    <row r="11" spans="1:40" x14ac:dyDescent="0.15">
      <c r="A11" s="11" t="str">
        <f>IF(B11="","",COUNTA($B$3:B11))</f>
        <v/>
      </c>
      <c r="B11" s="24"/>
      <c r="C11" s="25"/>
      <c r="D11" s="3"/>
      <c r="E11" s="3"/>
      <c r="F11" s="26"/>
      <c r="G11" s="26"/>
      <c r="H11" s="28" t="str">
        <f t="shared" si="9"/>
        <v/>
      </c>
      <c r="J11" s="115"/>
      <c r="K11" s="1"/>
      <c r="L11" s="12">
        <f t="shared" si="10"/>
        <v>0</v>
      </c>
      <c r="M11" s="36"/>
      <c r="N11" s="115"/>
      <c r="O11" s="1" t="str">
        <f>設定!H17</f>
        <v>教会学校費</v>
      </c>
      <c r="P11" s="1"/>
      <c r="Q11" s="12">
        <f t="shared" si="8"/>
        <v>0</v>
      </c>
      <c r="U11" s="11">
        <v>4</v>
      </c>
      <c r="V11" s="45" t="str">
        <f t="shared" si="11"/>
        <v/>
      </c>
      <c r="W11" s="12" t="str">
        <f t="shared" si="11"/>
        <v/>
      </c>
      <c r="Y11" t="str">
        <f t="shared" si="0"/>
        <v/>
      </c>
      <c r="Z11" t="str">
        <f>IF(Y11="◎",COUNTIF(Y$3:Y11,"◎"),"")</f>
        <v/>
      </c>
      <c r="AA11" t="str">
        <f t="shared" si="1"/>
        <v/>
      </c>
      <c r="AB11" t="str">
        <f>IF(AA11="◎",COUNTIF(AA$3:AA11,"◎"),"")</f>
        <v/>
      </c>
      <c r="AC11" t="str">
        <f t="shared" si="2"/>
        <v/>
      </c>
      <c r="AD11" t="str">
        <f>IF(AC11="◎",COUNTIF(AC$3:AC11,"◎"),"")</f>
        <v/>
      </c>
      <c r="AE11" t="str">
        <f t="shared" si="3"/>
        <v/>
      </c>
      <c r="AF11" t="str">
        <f>IF(AE11="◎",COUNTIF(AE$3:AE11,"◎"),"")</f>
        <v/>
      </c>
      <c r="AG11" t="str">
        <f t="shared" si="4"/>
        <v/>
      </c>
      <c r="AH11" t="str">
        <f>IF(AG11="◎",COUNTIF(AG$3:AG11,"◎"),"")</f>
        <v/>
      </c>
      <c r="AI11" t="str">
        <f t="shared" si="5"/>
        <v/>
      </c>
      <c r="AJ11" t="str">
        <f>IF(AI11="◎",COUNTIF(AI$3:AI11,"◎"),"")</f>
        <v/>
      </c>
      <c r="AK11" t="str">
        <f t="shared" si="6"/>
        <v/>
      </c>
      <c r="AL11" t="str">
        <f>IF(AK11="◎",COUNTIF(AK$3:AK11,"◎"),"")</f>
        <v/>
      </c>
      <c r="AM11" t="str">
        <f t="shared" si="7"/>
        <v/>
      </c>
      <c r="AN11" t="str">
        <f>IF(AM11="◎",COUNTIF(AM$3:AM11,"◎"),"")</f>
        <v/>
      </c>
    </row>
    <row r="12" spans="1:40" ht="14.25" thickBot="1" x14ac:dyDescent="0.2">
      <c r="A12" s="11" t="str">
        <f>IF(B12="","",COUNTA($B$3:B12))</f>
        <v/>
      </c>
      <c r="B12" s="24"/>
      <c r="C12" s="25"/>
      <c r="D12" s="3"/>
      <c r="E12" s="3"/>
      <c r="F12" s="26"/>
      <c r="G12" s="26"/>
      <c r="H12" s="28" t="str">
        <f t="shared" si="9"/>
        <v/>
      </c>
      <c r="J12" s="115" t="s">
        <v>64</v>
      </c>
      <c r="K12" s="1" t="str">
        <f>設定!H7</f>
        <v>教会援助金</v>
      </c>
      <c r="L12" s="12">
        <f t="shared" si="10"/>
        <v>0</v>
      </c>
      <c r="M12" s="36"/>
      <c r="N12" s="115"/>
      <c r="O12" s="1" t="str">
        <f>設定!H18</f>
        <v>図書研修費</v>
      </c>
      <c r="P12" s="1"/>
      <c r="Q12" s="12">
        <f t="shared" si="8"/>
        <v>0</v>
      </c>
      <c r="U12" s="13">
        <v>5</v>
      </c>
      <c r="V12" s="47" t="str">
        <f t="shared" si="11"/>
        <v/>
      </c>
      <c r="W12" s="15" t="str">
        <f t="shared" si="11"/>
        <v/>
      </c>
      <c r="Y12" t="str">
        <f t="shared" si="0"/>
        <v/>
      </c>
      <c r="Z12" t="str">
        <f>IF(Y12="◎",COUNTIF(Y$3:Y12,"◎"),"")</f>
        <v/>
      </c>
      <c r="AA12" t="str">
        <f t="shared" si="1"/>
        <v/>
      </c>
      <c r="AB12" t="str">
        <f>IF(AA12="◎",COUNTIF(AA$3:AA12,"◎"),"")</f>
        <v/>
      </c>
      <c r="AC12" t="str">
        <f t="shared" si="2"/>
        <v/>
      </c>
      <c r="AD12" t="str">
        <f>IF(AC12="◎",COUNTIF(AC$3:AC12,"◎"),"")</f>
        <v/>
      </c>
      <c r="AE12" t="str">
        <f t="shared" si="3"/>
        <v/>
      </c>
      <c r="AF12" t="str">
        <f>IF(AE12="◎",COUNTIF(AE$3:AE12,"◎"),"")</f>
        <v/>
      </c>
      <c r="AG12" t="str">
        <f t="shared" si="4"/>
        <v/>
      </c>
      <c r="AH12" t="str">
        <f>IF(AG12="◎",COUNTIF(AG$3:AG12,"◎"),"")</f>
        <v/>
      </c>
      <c r="AI12" t="str">
        <f t="shared" si="5"/>
        <v/>
      </c>
      <c r="AJ12" t="str">
        <f>IF(AI12="◎",COUNTIF(AI$3:AI12,"◎"),"")</f>
        <v/>
      </c>
      <c r="AK12" t="str">
        <f t="shared" si="6"/>
        <v/>
      </c>
      <c r="AL12" t="str">
        <f>IF(AK12="◎",COUNTIF(AK$3:AK12,"◎"),"")</f>
        <v/>
      </c>
      <c r="AM12" t="str">
        <f t="shared" si="7"/>
        <v/>
      </c>
      <c r="AN12" t="str">
        <f>IF(AM12="◎",COUNTIF(AM$3:AM12,"◎"),"")</f>
        <v/>
      </c>
    </row>
    <row r="13" spans="1:40" x14ac:dyDescent="0.15">
      <c r="A13" s="11" t="str">
        <f>IF(B13="","",COUNTA($B$3:B13))</f>
        <v/>
      </c>
      <c r="B13" s="24"/>
      <c r="C13" s="25"/>
      <c r="D13" s="3"/>
      <c r="E13" s="3"/>
      <c r="F13" s="26"/>
      <c r="G13" s="26"/>
      <c r="H13" s="28" t="str">
        <f t="shared" si="9"/>
        <v/>
      </c>
      <c r="J13" s="115"/>
      <c r="K13" s="1" t="str">
        <f>設定!H8</f>
        <v>雑収入</v>
      </c>
      <c r="L13" s="12">
        <f t="shared" si="10"/>
        <v>0</v>
      </c>
      <c r="M13" s="36"/>
      <c r="N13" s="115"/>
      <c r="O13" s="1" t="str">
        <f>設定!H19</f>
        <v>交通費</v>
      </c>
      <c r="P13" s="1"/>
      <c r="Q13" s="12">
        <f t="shared" si="8"/>
        <v>0</v>
      </c>
      <c r="U13" s="20" t="s">
        <v>12</v>
      </c>
      <c r="V13" s="21" t="s">
        <v>54</v>
      </c>
      <c r="W13" s="22" t="s">
        <v>57</v>
      </c>
      <c r="Y13" t="str">
        <f t="shared" si="0"/>
        <v/>
      </c>
      <c r="Z13" t="str">
        <f>IF(Y13="◎",COUNTIF(Y$3:Y13,"◎"),"")</f>
        <v/>
      </c>
      <c r="AA13" t="str">
        <f t="shared" si="1"/>
        <v/>
      </c>
      <c r="AB13" t="str">
        <f>IF(AA13="◎",COUNTIF(AA$3:AA13,"◎"),"")</f>
        <v/>
      </c>
      <c r="AC13" t="str">
        <f t="shared" si="2"/>
        <v/>
      </c>
      <c r="AD13" t="str">
        <f>IF(AC13="◎",COUNTIF(AC$3:AC13,"◎"),"")</f>
        <v/>
      </c>
      <c r="AE13" t="str">
        <f t="shared" si="3"/>
        <v/>
      </c>
      <c r="AF13" t="str">
        <f>IF(AE13="◎",COUNTIF(AE$3:AE13,"◎"),"")</f>
        <v/>
      </c>
      <c r="AG13" t="str">
        <f t="shared" si="4"/>
        <v/>
      </c>
      <c r="AH13" t="str">
        <f>IF(AG13="◎",COUNTIF(AG$3:AG13,"◎"),"")</f>
        <v/>
      </c>
      <c r="AI13" t="str">
        <f t="shared" si="5"/>
        <v/>
      </c>
      <c r="AJ13" t="str">
        <f>IF(AI13="◎",COUNTIF(AI$3:AI13,"◎"),"")</f>
        <v/>
      </c>
      <c r="AK13" t="str">
        <f t="shared" si="6"/>
        <v/>
      </c>
      <c r="AL13" t="str">
        <f>IF(AK13="◎",COUNTIF(AK$3:AK13,"◎"),"")</f>
        <v/>
      </c>
      <c r="AM13" t="str">
        <f t="shared" si="7"/>
        <v/>
      </c>
      <c r="AN13" t="str">
        <f>IF(AM13="◎",COUNTIF(AM$3:AM13,"◎"),"")</f>
        <v/>
      </c>
    </row>
    <row r="14" spans="1:40" x14ac:dyDescent="0.15">
      <c r="A14" s="11" t="str">
        <f>IF(B14="","",COUNTA($B$3:B14))</f>
        <v/>
      </c>
      <c r="B14" s="24"/>
      <c r="C14" s="25"/>
      <c r="D14" s="3"/>
      <c r="E14" s="3"/>
      <c r="F14" s="26"/>
      <c r="G14" s="26"/>
      <c r="H14" s="28" t="str">
        <f t="shared" si="9"/>
        <v/>
      </c>
      <c r="J14" s="115"/>
      <c r="K14" s="1"/>
      <c r="L14" s="12">
        <f t="shared" si="10"/>
        <v>0</v>
      </c>
      <c r="M14" s="36"/>
      <c r="N14" s="115"/>
      <c r="O14" s="1" t="str">
        <f>設定!H20</f>
        <v>通信費</v>
      </c>
      <c r="P14" s="1"/>
      <c r="Q14" s="12">
        <f t="shared" si="8"/>
        <v>0</v>
      </c>
      <c r="U14" s="11">
        <v>1</v>
      </c>
      <c r="V14" s="46" t="str">
        <f t="shared" ref="V14:W18" si="12">IF($U14&gt;MAX($AB$3:$AB$59),"",INDEX($B$3:$G$59,MATCH($U14,$AB$3:$AB$59,0),MATCH(V$13,$B$2:$G$2,0)))</f>
        <v/>
      </c>
      <c r="W14" s="12" t="str">
        <f t="shared" si="12"/>
        <v/>
      </c>
      <c r="Y14" t="str">
        <f t="shared" si="0"/>
        <v/>
      </c>
      <c r="Z14" t="str">
        <f>IF(Y14="◎",COUNTIF(Y$3:Y14,"◎"),"")</f>
        <v/>
      </c>
      <c r="AA14" t="str">
        <f t="shared" si="1"/>
        <v/>
      </c>
      <c r="AB14" t="str">
        <f>IF(AA14="◎",COUNTIF(AA$3:AA14,"◎"),"")</f>
        <v/>
      </c>
      <c r="AC14" t="str">
        <f t="shared" si="2"/>
        <v/>
      </c>
      <c r="AD14" t="str">
        <f>IF(AC14="◎",COUNTIF(AC$3:AC14,"◎"),"")</f>
        <v/>
      </c>
      <c r="AE14" t="str">
        <f t="shared" si="3"/>
        <v/>
      </c>
      <c r="AF14" t="str">
        <f>IF(AE14="◎",COUNTIF(AE$3:AE14,"◎"),"")</f>
        <v/>
      </c>
      <c r="AG14" t="str">
        <f t="shared" si="4"/>
        <v/>
      </c>
      <c r="AH14" t="str">
        <f>IF(AG14="◎",COUNTIF(AG$3:AG14,"◎"),"")</f>
        <v/>
      </c>
      <c r="AI14" t="str">
        <f t="shared" si="5"/>
        <v/>
      </c>
      <c r="AJ14" t="str">
        <f>IF(AI14="◎",COUNTIF(AI$3:AI14,"◎"),"")</f>
        <v/>
      </c>
      <c r="AK14" t="str">
        <f t="shared" si="6"/>
        <v/>
      </c>
      <c r="AL14" t="str">
        <f>IF(AK14="◎",COUNTIF(AK$3:AK14,"◎"),"")</f>
        <v/>
      </c>
      <c r="AM14" t="str">
        <f t="shared" si="7"/>
        <v/>
      </c>
      <c r="AN14" t="str">
        <f>IF(AM14="◎",COUNTIF(AM$3:AM14,"◎"),"")</f>
        <v/>
      </c>
    </row>
    <row r="15" spans="1:40" x14ac:dyDescent="0.15">
      <c r="A15" s="11" t="str">
        <f>IF(B15="","",COUNTA($B$3:B15))</f>
        <v/>
      </c>
      <c r="B15" s="24"/>
      <c r="C15" s="25"/>
      <c r="D15" s="3"/>
      <c r="E15" s="3"/>
      <c r="F15" s="26"/>
      <c r="G15" s="26"/>
      <c r="H15" s="28" t="str">
        <f t="shared" si="9"/>
        <v/>
      </c>
      <c r="J15" s="115" t="s">
        <v>15</v>
      </c>
      <c r="K15" s="1" t="str">
        <f>設定!H9</f>
        <v>借入金</v>
      </c>
      <c r="L15" s="12">
        <f t="shared" si="10"/>
        <v>0</v>
      </c>
      <c r="M15" s="36"/>
      <c r="N15" s="115" t="s">
        <v>69</v>
      </c>
      <c r="O15" s="129" t="s">
        <v>66</v>
      </c>
      <c r="P15" s="1" t="str">
        <f>設定!H21</f>
        <v>本部什一献金</v>
      </c>
      <c r="Q15" s="12">
        <f t="shared" ref="Q15:Q20" si="13">SUMIF(C$3:C$59,P15,G$3:G$59)</f>
        <v>0</v>
      </c>
      <c r="U15" s="11">
        <v>2</v>
      </c>
      <c r="V15" s="46" t="str">
        <f t="shared" si="12"/>
        <v/>
      </c>
      <c r="W15" s="12" t="str">
        <f t="shared" si="12"/>
        <v/>
      </c>
      <c r="Y15" t="str">
        <f t="shared" si="0"/>
        <v/>
      </c>
      <c r="Z15" t="str">
        <f>IF(Y15="◎",COUNTIF(Y$3:Y15,"◎"),"")</f>
        <v/>
      </c>
      <c r="AA15" t="str">
        <f t="shared" si="1"/>
        <v/>
      </c>
      <c r="AB15" t="str">
        <f>IF(AA15="◎",COUNTIF(AA$3:AA15,"◎"),"")</f>
        <v/>
      </c>
      <c r="AC15" t="str">
        <f t="shared" si="2"/>
        <v/>
      </c>
      <c r="AD15" t="str">
        <f>IF(AC15="◎",COUNTIF(AC$3:AC15,"◎"),"")</f>
        <v/>
      </c>
      <c r="AE15" t="str">
        <f t="shared" si="3"/>
        <v/>
      </c>
      <c r="AF15" t="str">
        <f>IF(AE15="◎",COUNTIF(AE$3:AE15,"◎"),"")</f>
        <v/>
      </c>
      <c r="AG15" t="str">
        <f t="shared" si="4"/>
        <v/>
      </c>
      <c r="AH15" t="str">
        <f>IF(AG15="◎",COUNTIF(AG$3:AG15,"◎"),"")</f>
        <v/>
      </c>
      <c r="AI15" t="str">
        <f t="shared" si="5"/>
        <v/>
      </c>
      <c r="AJ15" t="str">
        <f>IF(AI15="◎",COUNTIF(AI$3:AI15,"◎"),"")</f>
        <v/>
      </c>
      <c r="AK15" t="str">
        <f t="shared" si="6"/>
        <v/>
      </c>
      <c r="AL15" t="str">
        <f>IF(AK15="◎",COUNTIF(AK$3:AK15,"◎"),"")</f>
        <v/>
      </c>
      <c r="AM15" t="str">
        <f t="shared" si="7"/>
        <v/>
      </c>
      <c r="AN15" t="str">
        <f>IF(AM15="◎",COUNTIF(AM$3:AM15,"◎"),"")</f>
        <v/>
      </c>
    </row>
    <row r="16" spans="1:40" x14ac:dyDescent="0.15">
      <c r="A16" s="11" t="str">
        <f>IF(B16="","",COUNTA($B$3:B16))</f>
        <v/>
      </c>
      <c r="B16" s="24"/>
      <c r="C16" s="25"/>
      <c r="D16" s="3"/>
      <c r="E16" s="3"/>
      <c r="F16" s="26"/>
      <c r="G16" s="26"/>
      <c r="H16" s="28" t="str">
        <f t="shared" si="9"/>
        <v/>
      </c>
      <c r="J16" s="115"/>
      <c r="K16" s="1"/>
      <c r="L16" s="12">
        <f t="shared" si="10"/>
        <v>0</v>
      </c>
      <c r="M16" s="36"/>
      <c r="N16" s="115"/>
      <c r="O16" s="129"/>
      <c r="P16" s="1" t="str">
        <f>設定!H22</f>
        <v>厚生福祉献金</v>
      </c>
      <c r="Q16" s="12">
        <f t="shared" si="13"/>
        <v>0</v>
      </c>
      <c r="U16" s="11">
        <v>3</v>
      </c>
      <c r="V16" s="46" t="str">
        <f t="shared" si="12"/>
        <v/>
      </c>
      <c r="W16" s="12" t="str">
        <f t="shared" si="12"/>
        <v/>
      </c>
      <c r="Y16" t="str">
        <f t="shared" si="0"/>
        <v/>
      </c>
      <c r="Z16" t="str">
        <f>IF(Y16="◎",COUNTIF(Y$3:Y16,"◎"),"")</f>
        <v/>
      </c>
      <c r="AA16" t="str">
        <f t="shared" si="1"/>
        <v/>
      </c>
      <c r="AB16" t="str">
        <f>IF(AA16="◎",COUNTIF(AA$3:AA16,"◎"),"")</f>
        <v/>
      </c>
      <c r="AC16" t="str">
        <f t="shared" si="2"/>
        <v/>
      </c>
      <c r="AD16" t="str">
        <f>IF(AC16="◎",COUNTIF(AC$3:AC16,"◎"),"")</f>
        <v/>
      </c>
      <c r="AE16" t="str">
        <f t="shared" si="3"/>
        <v/>
      </c>
      <c r="AF16" t="str">
        <f>IF(AE16="◎",COUNTIF(AE$3:AE16,"◎"),"")</f>
        <v/>
      </c>
      <c r="AG16" t="str">
        <f t="shared" si="4"/>
        <v/>
      </c>
      <c r="AH16" t="str">
        <f>IF(AG16="◎",COUNTIF(AG$3:AG16,"◎"),"")</f>
        <v/>
      </c>
      <c r="AI16" t="str">
        <f t="shared" si="5"/>
        <v/>
      </c>
      <c r="AJ16" t="str">
        <f>IF(AI16="◎",COUNTIF(AI$3:AI16,"◎"),"")</f>
        <v/>
      </c>
      <c r="AK16" t="str">
        <f t="shared" si="6"/>
        <v/>
      </c>
      <c r="AL16" t="str">
        <f>IF(AK16="◎",COUNTIF(AK$3:AK16,"◎"),"")</f>
        <v/>
      </c>
      <c r="AM16" t="str">
        <f t="shared" si="7"/>
        <v/>
      </c>
      <c r="AN16" t="str">
        <f>IF(AM16="◎",COUNTIF(AM$3:AM16,"◎"),"")</f>
        <v/>
      </c>
    </row>
    <row r="17" spans="1:40" ht="14.25" thickBot="1" x14ac:dyDescent="0.2">
      <c r="A17" s="11" t="str">
        <f>IF(B17="","",COUNTA($B$3:B17))</f>
        <v/>
      </c>
      <c r="B17" s="24"/>
      <c r="C17" s="25"/>
      <c r="D17" s="3"/>
      <c r="E17" s="3"/>
      <c r="F17" s="26"/>
      <c r="G17" s="26"/>
      <c r="H17" s="28" t="str">
        <f t="shared" si="9"/>
        <v/>
      </c>
      <c r="J17" s="122" t="s">
        <v>65</v>
      </c>
      <c r="K17" s="120"/>
      <c r="L17" s="15">
        <f>SUM(L4:L16)</f>
        <v>0</v>
      </c>
      <c r="M17" s="36"/>
      <c r="N17" s="115"/>
      <c r="O17" s="129"/>
      <c r="P17" s="1" t="str">
        <f>設定!H23</f>
        <v>退職積立献金</v>
      </c>
      <c r="Q17" s="12">
        <f t="shared" si="13"/>
        <v>0</v>
      </c>
      <c r="U17" s="11">
        <v>4</v>
      </c>
      <c r="V17" s="46" t="str">
        <f t="shared" si="12"/>
        <v/>
      </c>
      <c r="W17" s="12" t="str">
        <f t="shared" si="12"/>
        <v/>
      </c>
      <c r="Y17" t="str">
        <f t="shared" si="0"/>
        <v/>
      </c>
      <c r="Z17" t="str">
        <f>IF(Y17="◎",COUNTIF(Y$3:Y17,"◎"),"")</f>
        <v/>
      </c>
      <c r="AA17" t="str">
        <f t="shared" si="1"/>
        <v/>
      </c>
      <c r="AB17" t="str">
        <f>IF(AA17="◎",COUNTIF(AA$3:AA17,"◎"),"")</f>
        <v/>
      </c>
      <c r="AC17" t="str">
        <f t="shared" si="2"/>
        <v/>
      </c>
      <c r="AD17" t="str">
        <f>IF(AC17="◎",COUNTIF(AC$3:AC17,"◎"),"")</f>
        <v/>
      </c>
      <c r="AE17" t="str">
        <f t="shared" si="3"/>
        <v/>
      </c>
      <c r="AF17" t="str">
        <f>IF(AE17="◎",COUNTIF(AE$3:AE17,"◎"),"")</f>
        <v/>
      </c>
      <c r="AG17" t="str">
        <f t="shared" si="4"/>
        <v/>
      </c>
      <c r="AH17" t="str">
        <f>IF(AG17="◎",COUNTIF(AG$3:AG17,"◎"),"")</f>
        <v/>
      </c>
      <c r="AI17" t="str">
        <f t="shared" si="5"/>
        <v/>
      </c>
      <c r="AJ17" t="str">
        <f>IF(AI17="◎",COUNTIF(AI$3:AI17,"◎"),"")</f>
        <v/>
      </c>
      <c r="AK17" t="str">
        <f t="shared" si="6"/>
        <v/>
      </c>
      <c r="AL17" t="str">
        <f>IF(AK17="◎",COUNTIF(AK$3:AK17,"◎"),"")</f>
        <v/>
      </c>
      <c r="AM17" t="str">
        <f t="shared" si="7"/>
        <v/>
      </c>
      <c r="AN17" t="str">
        <f>IF(AM17="◎",COUNTIF(AM$3:AM17,"◎"),"")</f>
        <v/>
      </c>
    </row>
    <row r="18" spans="1:40" ht="14.25" thickBot="1" x14ac:dyDescent="0.2">
      <c r="A18" s="11" t="str">
        <f>IF(B18="","",COUNTA($B$3:B18))</f>
        <v/>
      </c>
      <c r="B18" s="24"/>
      <c r="C18" s="25"/>
      <c r="D18" s="3"/>
      <c r="E18" s="3"/>
      <c r="F18" s="26"/>
      <c r="G18" s="26"/>
      <c r="H18" s="28" t="str">
        <f t="shared" si="9"/>
        <v/>
      </c>
      <c r="N18" s="115"/>
      <c r="O18" s="129"/>
      <c r="P18" s="1" t="str">
        <f>設定!H24</f>
        <v>海外宣教献金</v>
      </c>
      <c r="Q18" s="12">
        <f t="shared" si="13"/>
        <v>0</v>
      </c>
      <c r="U18" s="49">
        <v>5</v>
      </c>
      <c r="V18" s="50" t="str">
        <f t="shared" si="12"/>
        <v/>
      </c>
      <c r="W18" s="51" t="str">
        <f t="shared" si="12"/>
        <v/>
      </c>
      <c r="Y18" t="str">
        <f t="shared" si="0"/>
        <v/>
      </c>
      <c r="Z18" t="str">
        <f>IF(Y18="◎",COUNTIF(Y$3:Y18,"◎"),"")</f>
        <v/>
      </c>
      <c r="AA18" t="str">
        <f t="shared" si="1"/>
        <v/>
      </c>
      <c r="AB18" t="str">
        <f>IF(AA18="◎",COUNTIF(AA$3:AA18,"◎"),"")</f>
        <v/>
      </c>
      <c r="AC18" t="str">
        <f t="shared" si="2"/>
        <v/>
      </c>
      <c r="AD18" t="str">
        <f>IF(AC18="◎",COUNTIF(AC$3:AC18,"◎"),"")</f>
        <v/>
      </c>
      <c r="AE18" t="str">
        <f t="shared" si="3"/>
        <v/>
      </c>
      <c r="AF18" t="str">
        <f>IF(AE18="◎",COUNTIF(AE$3:AE18,"◎"),"")</f>
        <v/>
      </c>
      <c r="AG18" t="str">
        <f t="shared" si="4"/>
        <v/>
      </c>
      <c r="AH18" t="str">
        <f>IF(AG18="◎",COUNTIF(AG$3:AG18,"◎"),"")</f>
        <v/>
      </c>
      <c r="AI18" t="str">
        <f t="shared" si="5"/>
        <v/>
      </c>
      <c r="AJ18" t="str">
        <f>IF(AI18="◎",COUNTIF(AI$3:AI18,"◎"),"")</f>
        <v/>
      </c>
      <c r="AK18" t="str">
        <f t="shared" si="6"/>
        <v/>
      </c>
      <c r="AL18" t="str">
        <f>IF(AK18="◎",COUNTIF(AK$3:AK18,"◎"),"")</f>
        <v/>
      </c>
      <c r="AM18" t="str">
        <f t="shared" si="7"/>
        <v/>
      </c>
      <c r="AN18" t="str">
        <f>IF(AM18="◎",COUNTIF(AM$3:AM18,"◎"),"")</f>
        <v/>
      </c>
    </row>
    <row r="19" spans="1:40" ht="14.25" thickBot="1" x14ac:dyDescent="0.2">
      <c r="A19" s="11" t="str">
        <f>IF(B19="","",COUNTA($B$3:B19))</f>
        <v/>
      </c>
      <c r="B19" s="24"/>
      <c r="C19" s="25"/>
      <c r="D19" s="3"/>
      <c r="E19" s="3"/>
      <c r="F19" s="26"/>
      <c r="G19" s="26"/>
      <c r="H19" s="28" t="str">
        <f t="shared" si="9"/>
        <v/>
      </c>
      <c r="J19" t="s">
        <v>74</v>
      </c>
      <c r="N19" s="115"/>
      <c r="O19" s="129"/>
      <c r="P19" s="1" t="str">
        <f>設定!H25</f>
        <v>国内宣教献金</v>
      </c>
      <c r="Q19" s="12">
        <f t="shared" si="13"/>
        <v>0</v>
      </c>
      <c r="U19" s="20" t="s">
        <v>14</v>
      </c>
      <c r="V19" s="21" t="s">
        <v>54</v>
      </c>
      <c r="W19" s="22" t="s">
        <v>57</v>
      </c>
      <c r="Y19" t="str">
        <f t="shared" si="0"/>
        <v/>
      </c>
      <c r="Z19" t="str">
        <f>IF(Y19="◎",COUNTIF(Y$3:Y19,"◎"),"")</f>
        <v/>
      </c>
      <c r="AA19" t="str">
        <f t="shared" si="1"/>
        <v/>
      </c>
      <c r="AB19" t="str">
        <f>IF(AA19="◎",COUNTIF(AA$3:AA19,"◎"),"")</f>
        <v/>
      </c>
      <c r="AC19" t="str">
        <f t="shared" si="2"/>
        <v/>
      </c>
      <c r="AD19" t="str">
        <f>IF(AC19="◎",COUNTIF(AC$3:AC19,"◎"),"")</f>
        <v/>
      </c>
      <c r="AE19" t="str">
        <f t="shared" si="3"/>
        <v/>
      </c>
      <c r="AF19" t="str">
        <f>IF(AE19="◎",COUNTIF(AE$3:AE19,"◎"),"")</f>
        <v/>
      </c>
      <c r="AG19" t="str">
        <f t="shared" si="4"/>
        <v/>
      </c>
      <c r="AH19" t="str">
        <f>IF(AG19="◎",COUNTIF(AG$3:AG19,"◎"),"")</f>
        <v/>
      </c>
      <c r="AI19" t="str">
        <f t="shared" si="5"/>
        <v/>
      </c>
      <c r="AJ19" t="str">
        <f>IF(AI19="◎",COUNTIF(AI$3:AI19,"◎"),"")</f>
        <v/>
      </c>
      <c r="AK19" t="str">
        <f t="shared" si="6"/>
        <v/>
      </c>
      <c r="AL19" t="str">
        <f>IF(AK19="◎",COUNTIF(AK$3:AK19,"◎"),"")</f>
        <v/>
      </c>
      <c r="AM19" t="str">
        <f t="shared" si="7"/>
        <v/>
      </c>
      <c r="AN19" t="str">
        <f>IF(AM19="◎",COUNTIF(AM$3:AM19,"◎"),"")</f>
        <v/>
      </c>
    </row>
    <row r="20" spans="1:40" x14ac:dyDescent="0.15">
      <c r="A20" s="11" t="str">
        <f>IF(B20="","",COUNTA($B$3:B20))</f>
        <v/>
      </c>
      <c r="B20" s="24"/>
      <c r="C20" s="25"/>
      <c r="D20" s="3"/>
      <c r="E20" s="3"/>
      <c r="F20" s="26"/>
      <c r="G20" s="26"/>
      <c r="H20" s="28" t="str">
        <f t="shared" si="9"/>
        <v/>
      </c>
      <c r="J20" s="39">
        <v>1</v>
      </c>
      <c r="K20" s="85" t="str">
        <f>V8</f>
        <v/>
      </c>
      <c r="L20" s="30" t="str">
        <f>W8</f>
        <v/>
      </c>
      <c r="M20" s="38"/>
      <c r="N20" s="115"/>
      <c r="O20" s="129"/>
      <c r="P20" s="1" t="str">
        <f>設定!H26</f>
        <v>本部その他献金</v>
      </c>
      <c r="Q20" s="12">
        <f t="shared" si="13"/>
        <v>0</v>
      </c>
      <c r="R20" s="8">
        <f>SUM(L20:L22)</f>
        <v>0</v>
      </c>
      <c r="S20" t="s">
        <v>76</v>
      </c>
      <c r="U20" s="11">
        <v>1</v>
      </c>
      <c r="V20" s="46" t="str">
        <f>IF($U20&gt;MAX($AD$3:$AD$59),"",INDEX($B$3:$G$59,MATCH($U20,$AD$3:$AD$59,0),MATCH(V$19,$B$2:$G$2,0)))</f>
        <v/>
      </c>
      <c r="W20" s="12" t="str">
        <f>IF($U20&gt;MAX($AD$3:$AD$59),"",INDEX($B$3:$G$59,MATCH($U20,$AD$3:$AD$59,0),MATCH(W$19,$B$2:$G$2,0)))</f>
        <v/>
      </c>
      <c r="Y20" t="str">
        <f t="shared" si="0"/>
        <v/>
      </c>
      <c r="Z20" t="str">
        <f>IF(Y20="◎",COUNTIF(Y$3:Y20,"◎"),"")</f>
        <v/>
      </c>
      <c r="AA20" t="str">
        <f t="shared" si="1"/>
        <v/>
      </c>
      <c r="AB20" t="str">
        <f>IF(AA20="◎",COUNTIF(AA$3:AA20,"◎"),"")</f>
        <v/>
      </c>
      <c r="AC20" t="str">
        <f t="shared" si="2"/>
        <v/>
      </c>
      <c r="AD20" t="str">
        <f>IF(AC20="◎",COUNTIF(AC$3:AC20,"◎"),"")</f>
        <v/>
      </c>
      <c r="AE20" t="str">
        <f t="shared" si="3"/>
        <v/>
      </c>
      <c r="AF20" t="str">
        <f>IF(AE20="◎",COUNTIF(AE$3:AE20,"◎"),"")</f>
        <v/>
      </c>
      <c r="AG20" t="str">
        <f t="shared" si="4"/>
        <v/>
      </c>
      <c r="AH20" t="str">
        <f>IF(AG20="◎",COUNTIF(AG$3:AG20,"◎"),"")</f>
        <v/>
      </c>
      <c r="AI20" t="str">
        <f t="shared" si="5"/>
        <v/>
      </c>
      <c r="AJ20" t="str">
        <f>IF(AI20="◎",COUNTIF(AI$3:AI20,"◎"),"")</f>
        <v/>
      </c>
      <c r="AK20" t="str">
        <f t="shared" si="6"/>
        <v/>
      </c>
      <c r="AL20" t="str">
        <f>IF(AK20="◎",COUNTIF(AK$3:AK20,"◎"),"")</f>
        <v/>
      </c>
      <c r="AM20" t="str">
        <f t="shared" si="7"/>
        <v/>
      </c>
      <c r="AN20" t="str">
        <f>IF(AM20="◎",COUNTIF(AM$3:AM20,"◎"),"")</f>
        <v/>
      </c>
    </row>
    <row r="21" spans="1:40" x14ac:dyDescent="0.15">
      <c r="A21" s="11" t="str">
        <f>IF(B21="","",COUNTA($B$3:B21))</f>
        <v/>
      </c>
      <c r="B21" s="24"/>
      <c r="C21" s="25"/>
      <c r="D21" s="3"/>
      <c r="E21" s="3"/>
      <c r="F21" s="26"/>
      <c r="G21" s="26"/>
      <c r="H21" s="28" t="str">
        <f t="shared" si="9"/>
        <v/>
      </c>
      <c r="J21" s="41">
        <v>2</v>
      </c>
      <c r="K21" s="86" t="str">
        <f t="shared" ref="K21:L22" si="14">V9</f>
        <v/>
      </c>
      <c r="L21" s="27" t="str">
        <f t="shared" si="14"/>
        <v/>
      </c>
      <c r="M21" s="38"/>
      <c r="N21" s="115"/>
      <c r="O21" s="1" t="str">
        <f>設定!H27</f>
        <v>その他協力献金</v>
      </c>
      <c r="P21" s="1"/>
      <c r="Q21" s="12">
        <f t="shared" ref="Q21:Q36" si="15">SUMIF(C$3:C$59,O21,G$3:G$59)</f>
        <v>0</v>
      </c>
      <c r="R21" s="8">
        <f>SUM(L25:L27)</f>
        <v>0</v>
      </c>
      <c r="S21" t="s">
        <v>76</v>
      </c>
      <c r="U21" s="11">
        <v>2</v>
      </c>
      <c r="V21" s="46" t="str">
        <f t="shared" ref="V21:W23" si="16">IF($U21&gt;MAX($AD$3:$AD$59),"",INDEX($B$3:$G$59,MATCH($U21,$AD$3:$AD$59,0),MATCH(V$19,$B$2:$G$2,0)))</f>
        <v/>
      </c>
      <c r="W21" s="12" t="str">
        <f t="shared" si="16"/>
        <v/>
      </c>
      <c r="Y21" t="str">
        <f t="shared" si="0"/>
        <v/>
      </c>
      <c r="Z21" t="str">
        <f>IF(Y21="◎",COUNTIF(Y$3:Y21,"◎"),"")</f>
        <v/>
      </c>
      <c r="AA21" t="str">
        <f t="shared" si="1"/>
        <v/>
      </c>
      <c r="AB21" t="str">
        <f>IF(AA21="◎",COUNTIF(AA$3:AA21,"◎"),"")</f>
        <v/>
      </c>
      <c r="AC21" t="str">
        <f t="shared" si="2"/>
        <v/>
      </c>
      <c r="AD21" t="str">
        <f>IF(AC21="◎",COUNTIF(AC$3:AC21,"◎"),"")</f>
        <v/>
      </c>
      <c r="AE21" t="str">
        <f t="shared" si="3"/>
        <v/>
      </c>
      <c r="AF21" t="str">
        <f>IF(AE21="◎",COUNTIF(AE$3:AE21,"◎"),"")</f>
        <v/>
      </c>
      <c r="AG21" t="str">
        <f t="shared" si="4"/>
        <v/>
      </c>
      <c r="AH21" t="str">
        <f>IF(AG21="◎",COUNTIF(AG$3:AG21,"◎"),"")</f>
        <v/>
      </c>
      <c r="AI21" t="str">
        <f t="shared" si="5"/>
        <v/>
      </c>
      <c r="AJ21" t="str">
        <f>IF(AI21="◎",COUNTIF(AI$3:AI21,"◎"),"")</f>
        <v/>
      </c>
      <c r="AK21" t="str">
        <f t="shared" si="6"/>
        <v/>
      </c>
      <c r="AL21" t="str">
        <f>IF(AK21="◎",COUNTIF(AK$3:AK21,"◎"),"")</f>
        <v/>
      </c>
      <c r="AM21" t="str">
        <f t="shared" si="7"/>
        <v/>
      </c>
      <c r="AN21" t="str">
        <f>IF(AM21="◎",COUNTIF(AM$3:AM21,"◎"),"")</f>
        <v/>
      </c>
    </row>
    <row r="22" spans="1:40" ht="14.25" thickBot="1" x14ac:dyDescent="0.2">
      <c r="A22" s="11" t="str">
        <f>IF(B22="","",COUNTA($B$3:B22))</f>
        <v/>
      </c>
      <c r="B22" s="24"/>
      <c r="C22" s="25"/>
      <c r="D22" s="3"/>
      <c r="E22" s="3"/>
      <c r="F22" s="26"/>
      <c r="G22" s="26"/>
      <c r="H22" s="28" t="str">
        <f t="shared" si="9"/>
        <v/>
      </c>
      <c r="J22" s="43">
        <v>3</v>
      </c>
      <c r="K22" s="87" t="str">
        <f t="shared" si="14"/>
        <v/>
      </c>
      <c r="L22" s="31" t="str">
        <f t="shared" si="14"/>
        <v/>
      </c>
      <c r="M22" s="38"/>
      <c r="N22" s="115" t="s">
        <v>70</v>
      </c>
      <c r="O22" s="1" t="str">
        <f>設定!H28</f>
        <v>修繕管理費</v>
      </c>
      <c r="P22" s="1"/>
      <c r="Q22" s="12">
        <f t="shared" si="15"/>
        <v>0</v>
      </c>
      <c r="U22" s="11">
        <v>3</v>
      </c>
      <c r="V22" s="46" t="str">
        <f t="shared" si="16"/>
        <v/>
      </c>
      <c r="W22" s="12" t="str">
        <f t="shared" si="16"/>
        <v/>
      </c>
      <c r="Y22" t="str">
        <f t="shared" si="0"/>
        <v/>
      </c>
      <c r="Z22" t="str">
        <f>IF(Y22="◎",COUNTIF(Y$3:Y22,"◎"),"")</f>
        <v/>
      </c>
      <c r="AA22" t="str">
        <f t="shared" si="1"/>
        <v/>
      </c>
      <c r="AB22" t="str">
        <f>IF(AA22="◎",COUNTIF(AA$3:AA22,"◎"),"")</f>
        <v/>
      </c>
      <c r="AC22" t="str">
        <f t="shared" si="2"/>
        <v/>
      </c>
      <c r="AD22" t="str">
        <f>IF(AC22="◎",COUNTIF(AC$3:AC22,"◎"),"")</f>
        <v/>
      </c>
      <c r="AE22" t="str">
        <f t="shared" si="3"/>
        <v/>
      </c>
      <c r="AF22" t="str">
        <f>IF(AE22="◎",COUNTIF(AE$3:AE22,"◎"),"")</f>
        <v/>
      </c>
      <c r="AG22" t="str">
        <f t="shared" si="4"/>
        <v/>
      </c>
      <c r="AH22" t="str">
        <f>IF(AG22="◎",COUNTIF(AG$3:AG22,"◎"),"")</f>
        <v/>
      </c>
      <c r="AI22" t="str">
        <f t="shared" si="5"/>
        <v/>
      </c>
      <c r="AJ22" t="str">
        <f>IF(AI22="◎",COUNTIF(AI$3:AI22,"◎"),"")</f>
        <v/>
      </c>
      <c r="AK22" t="str">
        <f t="shared" si="6"/>
        <v/>
      </c>
      <c r="AL22" t="str">
        <f>IF(AK22="◎",COUNTIF(AK$3:AK22,"◎"),"")</f>
        <v/>
      </c>
      <c r="AM22" t="str">
        <f t="shared" si="7"/>
        <v/>
      </c>
      <c r="AN22" t="str">
        <f>IF(AM22="◎",COUNTIF(AM$3:AM22,"◎"),"")</f>
        <v/>
      </c>
    </row>
    <row r="23" spans="1:40" ht="14.25" thickBot="1" x14ac:dyDescent="0.2">
      <c r="A23" s="11" t="str">
        <f>IF(B23="","",COUNTA($B$3:B23))</f>
        <v/>
      </c>
      <c r="B23" s="24"/>
      <c r="C23" s="25"/>
      <c r="D23" s="3"/>
      <c r="E23" s="3"/>
      <c r="F23" s="26"/>
      <c r="G23" s="26"/>
      <c r="H23" s="28" t="str">
        <f t="shared" si="9"/>
        <v/>
      </c>
      <c r="N23" s="115"/>
      <c r="O23" s="1" t="str">
        <f>設定!H29</f>
        <v>租税保険料</v>
      </c>
      <c r="P23" s="1"/>
      <c r="Q23" s="12">
        <f t="shared" si="15"/>
        <v>0</v>
      </c>
      <c r="U23" s="49">
        <v>4</v>
      </c>
      <c r="V23" s="50" t="str">
        <f t="shared" si="16"/>
        <v/>
      </c>
      <c r="W23" s="51" t="str">
        <f t="shared" si="16"/>
        <v/>
      </c>
      <c r="Y23" t="str">
        <f t="shared" si="0"/>
        <v/>
      </c>
      <c r="Z23" t="str">
        <f>IF(Y23="◎",COUNTIF(Y$3:Y23,"◎"),"")</f>
        <v/>
      </c>
      <c r="AA23" t="str">
        <f t="shared" si="1"/>
        <v/>
      </c>
      <c r="AB23" t="str">
        <f>IF(AA23="◎",COUNTIF(AA$3:AA23,"◎"),"")</f>
        <v/>
      </c>
      <c r="AC23" t="str">
        <f t="shared" si="2"/>
        <v/>
      </c>
      <c r="AD23" t="str">
        <f>IF(AC23="◎",COUNTIF(AC$3:AC23,"◎"),"")</f>
        <v/>
      </c>
      <c r="AE23" t="str">
        <f t="shared" si="3"/>
        <v/>
      </c>
      <c r="AF23" t="str">
        <f>IF(AE23="◎",COUNTIF(AE$3:AE23,"◎"),"")</f>
        <v/>
      </c>
      <c r="AG23" t="str">
        <f t="shared" si="4"/>
        <v/>
      </c>
      <c r="AH23" t="str">
        <f>IF(AG23="◎",COUNTIF(AG$3:AG23,"◎"),"")</f>
        <v/>
      </c>
      <c r="AI23" t="str">
        <f t="shared" si="5"/>
        <v/>
      </c>
      <c r="AJ23" t="str">
        <f>IF(AI23="◎",COUNTIF(AI$3:AI23,"◎"),"")</f>
        <v/>
      </c>
      <c r="AK23" t="str">
        <f t="shared" si="6"/>
        <v/>
      </c>
      <c r="AL23" t="str">
        <f>IF(AK23="◎",COUNTIF(AK$3:AK23,"◎"),"")</f>
        <v/>
      </c>
      <c r="AM23" t="str">
        <f t="shared" si="7"/>
        <v/>
      </c>
      <c r="AN23" t="str">
        <f>IF(AM23="◎",COUNTIF(AM$3:AM23,"◎"),"")</f>
        <v/>
      </c>
    </row>
    <row r="24" spans="1:40" ht="14.25" thickBot="1" x14ac:dyDescent="0.2">
      <c r="A24" s="11" t="str">
        <f>IF(B24="","",COUNTA($B$3:B24))</f>
        <v/>
      </c>
      <c r="B24" s="24"/>
      <c r="C24" s="25"/>
      <c r="D24" s="3"/>
      <c r="E24" s="3"/>
      <c r="F24" s="26"/>
      <c r="G24" s="26"/>
      <c r="H24" s="28" t="str">
        <f t="shared" si="9"/>
        <v/>
      </c>
      <c r="J24" t="s">
        <v>75</v>
      </c>
      <c r="N24" s="115"/>
      <c r="O24" s="1" t="str">
        <f>設定!H30</f>
        <v>借地借家料</v>
      </c>
      <c r="P24" s="1"/>
      <c r="Q24" s="12">
        <f t="shared" si="15"/>
        <v>0</v>
      </c>
      <c r="U24" s="52" t="s">
        <v>17</v>
      </c>
      <c r="V24" s="53" t="s">
        <v>54</v>
      </c>
      <c r="W24" s="54" t="s">
        <v>58</v>
      </c>
      <c r="Y24" t="str">
        <f t="shared" si="0"/>
        <v/>
      </c>
      <c r="Z24" t="str">
        <f>IF(Y24="◎",COUNTIF(Y$3:Y24,"◎"),"")</f>
        <v/>
      </c>
      <c r="AA24" t="str">
        <f t="shared" si="1"/>
        <v/>
      </c>
      <c r="AB24" t="str">
        <f>IF(AA24="◎",COUNTIF(AA$3:AA24,"◎"),"")</f>
        <v/>
      </c>
      <c r="AC24" t="str">
        <f t="shared" si="2"/>
        <v/>
      </c>
      <c r="AD24" t="str">
        <f>IF(AC24="◎",COUNTIF(AC$3:AC24,"◎"),"")</f>
        <v/>
      </c>
      <c r="AE24" t="str">
        <f t="shared" si="3"/>
        <v/>
      </c>
      <c r="AF24" t="str">
        <f>IF(AE24="◎",COUNTIF(AE$3:AE24,"◎"),"")</f>
        <v/>
      </c>
      <c r="AG24" t="str">
        <f t="shared" si="4"/>
        <v/>
      </c>
      <c r="AH24" t="str">
        <f>IF(AG24="◎",COUNTIF(AG$3:AG24,"◎"),"")</f>
        <v/>
      </c>
      <c r="AI24" t="str">
        <f t="shared" si="5"/>
        <v/>
      </c>
      <c r="AJ24" t="str">
        <f>IF(AI24="◎",COUNTIF(AI$3:AI24,"◎"),"")</f>
        <v/>
      </c>
      <c r="AK24" t="str">
        <f t="shared" si="6"/>
        <v/>
      </c>
      <c r="AL24" t="str">
        <f>IF(AK24="◎",COUNTIF(AK$3:AK24,"◎"),"")</f>
        <v/>
      </c>
      <c r="AM24" t="str">
        <f t="shared" si="7"/>
        <v/>
      </c>
      <c r="AN24" t="str">
        <f>IF(AM24="◎",COUNTIF(AM$3:AM24,"◎"),"")</f>
        <v/>
      </c>
    </row>
    <row r="25" spans="1:40" x14ac:dyDescent="0.15">
      <c r="A25" s="11" t="str">
        <f>IF(B25="","",COUNTA($B$3:B25))</f>
        <v/>
      </c>
      <c r="B25" s="24"/>
      <c r="C25" s="25"/>
      <c r="D25" s="3"/>
      <c r="E25" s="3"/>
      <c r="F25" s="26"/>
      <c r="G25" s="26"/>
      <c r="H25" s="28" t="str">
        <f t="shared" si="9"/>
        <v/>
      </c>
      <c r="J25" s="39">
        <v>1</v>
      </c>
      <c r="K25" s="40" t="str">
        <f>V14</f>
        <v/>
      </c>
      <c r="L25" s="30" t="str">
        <f>W14</f>
        <v/>
      </c>
      <c r="M25" s="38"/>
      <c r="N25" s="115"/>
      <c r="O25" s="1" t="str">
        <f>設定!H31</f>
        <v>事務費</v>
      </c>
      <c r="P25" s="1"/>
      <c r="Q25" s="12">
        <f t="shared" si="15"/>
        <v>0</v>
      </c>
      <c r="U25" s="11">
        <v>1</v>
      </c>
      <c r="V25" s="46" t="str">
        <f>IF($U25&gt;MAX($AF$3:$AF$59),"",INDEX($B$3:$G$59,MATCH($U25,$AF$3:$AF$59,0),MATCH(V$24,$B$2:$G$2,0)))</f>
        <v/>
      </c>
      <c r="W25" s="12" t="str">
        <f>IF($U25&gt;MAX($AF$3:$AF$59),"",INDEX($B$3:$G$59,MATCH($U25,$AF$3:$AF$59,0),MATCH(W$24,$B$2:$G$2,0)))</f>
        <v/>
      </c>
      <c r="Y25" t="str">
        <f t="shared" si="0"/>
        <v/>
      </c>
      <c r="Z25" t="str">
        <f>IF(Y25="◎",COUNTIF(Y$3:Y25,"◎"),"")</f>
        <v/>
      </c>
      <c r="AA25" t="str">
        <f t="shared" si="1"/>
        <v/>
      </c>
      <c r="AB25" t="str">
        <f>IF(AA25="◎",COUNTIF(AA$3:AA25,"◎"),"")</f>
        <v/>
      </c>
      <c r="AC25" t="str">
        <f t="shared" si="2"/>
        <v/>
      </c>
      <c r="AD25" t="str">
        <f>IF(AC25="◎",COUNTIF(AC$3:AC25,"◎"),"")</f>
        <v/>
      </c>
      <c r="AE25" t="str">
        <f t="shared" si="3"/>
        <v/>
      </c>
      <c r="AF25" t="str">
        <f>IF(AE25="◎",COUNTIF(AE$3:AE25,"◎"),"")</f>
        <v/>
      </c>
      <c r="AG25" t="str">
        <f t="shared" si="4"/>
        <v/>
      </c>
      <c r="AH25" t="str">
        <f>IF(AG25="◎",COUNTIF(AG$3:AG25,"◎"),"")</f>
        <v/>
      </c>
      <c r="AI25" t="str">
        <f t="shared" si="5"/>
        <v/>
      </c>
      <c r="AJ25" t="str">
        <f>IF(AI25="◎",COUNTIF(AI$3:AI25,"◎"),"")</f>
        <v/>
      </c>
      <c r="AK25" t="str">
        <f t="shared" si="6"/>
        <v/>
      </c>
      <c r="AL25" t="str">
        <f>IF(AK25="◎",COUNTIF(AK$3:AK25,"◎"),"")</f>
        <v/>
      </c>
      <c r="AM25" t="str">
        <f t="shared" si="7"/>
        <v/>
      </c>
      <c r="AN25" t="str">
        <f>IF(AM25="◎",COUNTIF(AM$3:AM25,"◎"),"")</f>
        <v/>
      </c>
    </row>
    <row r="26" spans="1:40" x14ac:dyDescent="0.15">
      <c r="A26" s="11" t="str">
        <f>IF(B26="","",COUNTA($B$3:B26))</f>
        <v/>
      </c>
      <c r="B26" s="24"/>
      <c r="C26" s="25"/>
      <c r="D26" s="3"/>
      <c r="E26" s="3"/>
      <c r="F26" s="26"/>
      <c r="G26" s="26"/>
      <c r="H26" s="28" t="str">
        <f t="shared" si="9"/>
        <v/>
      </c>
      <c r="J26" s="41">
        <v>2</v>
      </c>
      <c r="K26" s="42" t="str">
        <f t="shared" ref="K26:L27" si="17">V15</f>
        <v/>
      </c>
      <c r="L26" s="27" t="str">
        <f t="shared" si="17"/>
        <v/>
      </c>
      <c r="M26" s="38"/>
      <c r="N26" s="115"/>
      <c r="O26" s="1" t="str">
        <f>設定!H32</f>
        <v>光熱水費</v>
      </c>
      <c r="P26" s="1"/>
      <c r="Q26" s="12">
        <f t="shared" si="15"/>
        <v>0</v>
      </c>
      <c r="U26" s="11">
        <v>2</v>
      </c>
      <c r="V26" s="46" t="str">
        <f t="shared" ref="V26:W28" si="18">IF($U26&gt;MAX($AF$3:$AF$59),"",INDEX($B$3:$G$59,MATCH($U26,$AF$3:$AF$59,0),MATCH(V$24,$B$2:$G$2,0)))</f>
        <v/>
      </c>
      <c r="W26" s="12" t="str">
        <f t="shared" si="18"/>
        <v/>
      </c>
      <c r="Y26" t="str">
        <f t="shared" si="0"/>
        <v/>
      </c>
      <c r="Z26" t="str">
        <f>IF(Y26="◎",COUNTIF(Y$3:Y26,"◎"),"")</f>
        <v/>
      </c>
      <c r="AA26" t="str">
        <f t="shared" si="1"/>
        <v/>
      </c>
      <c r="AB26" t="str">
        <f>IF(AA26="◎",COUNTIF(AA$3:AA26,"◎"),"")</f>
        <v/>
      </c>
      <c r="AC26" t="str">
        <f t="shared" si="2"/>
        <v/>
      </c>
      <c r="AD26" t="str">
        <f>IF(AC26="◎",COUNTIF(AC$3:AC26,"◎"),"")</f>
        <v/>
      </c>
      <c r="AE26" t="str">
        <f t="shared" si="3"/>
        <v/>
      </c>
      <c r="AF26" t="str">
        <f>IF(AE26="◎",COUNTIF(AE$3:AE26,"◎"),"")</f>
        <v/>
      </c>
      <c r="AG26" t="str">
        <f t="shared" si="4"/>
        <v/>
      </c>
      <c r="AH26" t="str">
        <f>IF(AG26="◎",COUNTIF(AG$3:AG26,"◎"),"")</f>
        <v/>
      </c>
      <c r="AI26" t="str">
        <f t="shared" si="5"/>
        <v/>
      </c>
      <c r="AJ26" t="str">
        <f>IF(AI26="◎",COUNTIF(AI$3:AI26,"◎"),"")</f>
        <v/>
      </c>
      <c r="AK26" t="str">
        <f t="shared" si="6"/>
        <v/>
      </c>
      <c r="AL26" t="str">
        <f>IF(AK26="◎",COUNTIF(AK$3:AK26,"◎"),"")</f>
        <v/>
      </c>
      <c r="AM26" t="str">
        <f t="shared" si="7"/>
        <v/>
      </c>
      <c r="AN26" t="str">
        <f>IF(AM26="◎",COUNTIF(AM$3:AM26,"◎"),"")</f>
        <v/>
      </c>
    </row>
    <row r="27" spans="1:40" ht="14.25" thickBot="1" x14ac:dyDescent="0.2">
      <c r="A27" s="11" t="str">
        <f>IF(B27="","",COUNTA($B$3:B27))</f>
        <v/>
      </c>
      <c r="B27" s="24"/>
      <c r="C27" s="25"/>
      <c r="D27" s="3"/>
      <c r="E27" s="3"/>
      <c r="F27" s="26"/>
      <c r="G27" s="26"/>
      <c r="H27" s="28" t="str">
        <f t="shared" si="9"/>
        <v/>
      </c>
      <c r="J27" s="43">
        <v>3</v>
      </c>
      <c r="K27" s="44" t="str">
        <f t="shared" si="17"/>
        <v/>
      </c>
      <c r="L27" s="31" t="str">
        <f t="shared" si="17"/>
        <v/>
      </c>
      <c r="M27" s="38"/>
      <c r="N27" s="115"/>
      <c r="O27" s="1" t="str">
        <f>設定!H33</f>
        <v>備品費</v>
      </c>
      <c r="P27" s="1"/>
      <c r="Q27" s="12">
        <f t="shared" si="15"/>
        <v>0</v>
      </c>
      <c r="U27" s="11">
        <v>3</v>
      </c>
      <c r="V27" s="46" t="str">
        <f t="shared" si="18"/>
        <v/>
      </c>
      <c r="W27" s="12" t="str">
        <f t="shared" si="18"/>
        <v/>
      </c>
      <c r="Y27" t="str">
        <f t="shared" si="0"/>
        <v/>
      </c>
      <c r="Z27" t="str">
        <f>IF(Y27="◎",COUNTIF(Y$3:Y27,"◎"),"")</f>
        <v/>
      </c>
      <c r="AA27" t="str">
        <f t="shared" si="1"/>
        <v/>
      </c>
      <c r="AB27" t="str">
        <f>IF(AA27="◎",COUNTIF(AA$3:AA27,"◎"),"")</f>
        <v/>
      </c>
      <c r="AC27" t="str">
        <f t="shared" si="2"/>
        <v/>
      </c>
      <c r="AD27" t="str">
        <f>IF(AC27="◎",COUNTIF(AC$3:AC27,"◎"),"")</f>
        <v/>
      </c>
      <c r="AE27" t="str">
        <f t="shared" si="3"/>
        <v/>
      </c>
      <c r="AF27" t="str">
        <f>IF(AE27="◎",COUNTIF(AE$3:AE27,"◎"),"")</f>
        <v/>
      </c>
      <c r="AG27" t="str">
        <f t="shared" si="4"/>
        <v/>
      </c>
      <c r="AH27" t="str">
        <f>IF(AG27="◎",COUNTIF(AG$3:AG27,"◎"),"")</f>
        <v/>
      </c>
      <c r="AI27" t="str">
        <f t="shared" si="5"/>
        <v/>
      </c>
      <c r="AJ27" t="str">
        <f>IF(AI27="◎",COUNTIF(AI$3:AI27,"◎"),"")</f>
        <v/>
      </c>
      <c r="AK27" t="str">
        <f t="shared" si="6"/>
        <v/>
      </c>
      <c r="AL27" t="str">
        <f>IF(AK27="◎",COUNTIF(AK$3:AK27,"◎"),"")</f>
        <v/>
      </c>
      <c r="AM27" t="str">
        <f t="shared" si="7"/>
        <v/>
      </c>
      <c r="AN27" t="str">
        <f>IF(AM27="◎",COUNTIF(AM$3:AM27,"◎"),"")</f>
        <v/>
      </c>
    </row>
    <row r="28" spans="1:40" ht="14.25" thickBot="1" x14ac:dyDescent="0.2">
      <c r="A28" s="11" t="str">
        <f>IF(B28="","",COUNTA($B$3:B28))</f>
        <v/>
      </c>
      <c r="B28" s="24"/>
      <c r="C28" s="25"/>
      <c r="D28" s="3"/>
      <c r="E28" s="3"/>
      <c r="F28" s="26"/>
      <c r="G28" s="26"/>
      <c r="H28" s="28" t="str">
        <f t="shared" si="9"/>
        <v/>
      </c>
      <c r="N28" s="115"/>
      <c r="O28" s="1" t="str">
        <f>設定!H34</f>
        <v>慶弔費</v>
      </c>
      <c r="P28" s="1"/>
      <c r="Q28" s="12">
        <f t="shared" si="15"/>
        <v>0</v>
      </c>
      <c r="U28" s="49">
        <v>4</v>
      </c>
      <c r="V28" s="50" t="str">
        <f t="shared" si="18"/>
        <v/>
      </c>
      <c r="W28" s="51" t="str">
        <f t="shared" si="18"/>
        <v/>
      </c>
      <c r="Y28" t="str">
        <f t="shared" si="0"/>
        <v/>
      </c>
      <c r="Z28" t="str">
        <f>IF(Y28="◎",COUNTIF(Y$3:Y28,"◎"),"")</f>
        <v/>
      </c>
      <c r="AA28" t="str">
        <f t="shared" si="1"/>
        <v/>
      </c>
      <c r="AB28" t="str">
        <f>IF(AA28="◎",COUNTIF(AA$3:AA28,"◎"),"")</f>
        <v/>
      </c>
      <c r="AC28" t="str">
        <f t="shared" si="2"/>
        <v/>
      </c>
      <c r="AD28" t="str">
        <f>IF(AC28="◎",COUNTIF(AC$3:AC28,"◎"),"")</f>
        <v/>
      </c>
      <c r="AE28" t="str">
        <f t="shared" si="3"/>
        <v/>
      </c>
      <c r="AF28" t="str">
        <f>IF(AE28="◎",COUNTIF(AE$3:AE28,"◎"),"")</f>
        <v/>
      </c>
      <c r="AG28" t="str">
        <f t="shared" si="4"/>
        <v/>
      </c>
      <c r="AH28" t="str">
        <f>IF(AG28="◎",COUNTIF(AG$3:AG28,"◎"),"")</f>
        <v/>
      </c>
      <c r="AI28" t="str">
        <f t="shared" si="5"/>
        <v/>
      </c>
      <c r="AJ28" t="str">
        <f>IF(AI28="◎",COUNTIF(AI$3:AI28,"◎"),"")</f>
        <v/>
      </c>
      <c r="AK28" t="str">
        <f t="shared" si="6"/>
        <v/>
      </c>
      <c r="AL28" t="str">
        <f>IF(AK28="◎",COUNTIF(AK$3:AK28,"◎"),"")</f>
        <v/>
      </c>
      <c r="AM28" t="str">
        <f t="shared" si="7"/>
        <v/>
      </c>
      <c r="AN28" t="str">
        <f>IF(AM28="◎",COUNTIF(AM$3:AM28,"◎"),"")</f>
        <v/>
      </c>
    </row>
    <row r="29" spans="1:40" ht="14.25" thickBot="1" x14ac:dyDescent="0.2">
      <c r="A29" s="11" t="str">
        <f>IF(B29="","",COUNTA($B$3:B29))</f>
        <v/>
      </c>
      <c r="B29" s="24"/>
      <c r="C29" s="25"/>
      <c r="D29" s="3"/>
      <c r="E29" s="3"/>
      <c r="F29" s="26"/>
      <c r="G29" s="26"/>
      <c r="H29" s="28" t="str">
        <f t="shared" si="9"/>
        <v/>
      </c>
      <c r="J29" t="s">
        <v>67</v>
      </c>
      <c r="N29" s="115"/>
      <c r="O29" s="1" t="str">
        <f>設定!H35</f>
        <v>接待費</v>
      </c>
      <c r="P29" s="1"/>
      <c r="Q29" s="12">
        <f t="shared" si="15"/>
        <v>0</v>
      </c>
      <c r="U29" s="52" t="s">
        <v>33</v>
      </c>
      <c r="V29" s="53" t="s">
        <v>54</v>
      </c>
      <c r="W29" s="54" t="s">
        <v>58</v>
      </c>
      <c r="Y29" t="str">
        <f t="shared" si="0"/>
        <v/>
      </c>
      <c r="Z29" t="str">
        <f>IF(Y29="◎",COUNTIF(Y$3:Y29,"◎"),"")</f>
        <v/>
      </c>
      <c r="AA29" t="str">
        <f t="shared" si="1"/>
        <v/>
      </c>
      <c r="AB29" t="str">
        <f>IF(AA29="◎",COUNTIF(AA$3:AA29,"◎"),"")</f>
        <v/>
      </c>
      <c r="AC29" t="str">
        <f t="shared" si="2"/>
        <v/>
      </c>
      <c r="AD29" t="str">
        <f>IF(AC29="◎",COUNTIF(AC$3:AC29,"◎"),"")</f>
        <v/>
      </c>
      <c r="AE29" t="str">
        <f t="shared" si="3"/>
        <v/>
      </c>
      <c r="AF29" t="str">
        <f>IF(AE29="◎",COUNTIF(AE$3:AE29,"◎"),"")</f>
        <v/>
      </c>
      <c r="AG29" t="str">
        <f t="shared" si="4"/>
        <v/>
      </c>
      <c r="AH29" t="str">
        <f>IF(AG29="◎",COUNTIF(AG$3:AG29,"◎"),"")</f>
        <v/>
      </c>
      <c r="AI29" t="str">
        <f t="shared" si="5"/>
        <v/>
      </c>
      <c r="AJ29" t="str">
        <f>IF(AI29="◎",COUNTIF(AI$3:AI29,"◎"),"")</f>
        <v/>
      </c>
      <c r="AK29" t="str">
        <f t="shared" si="6"/>
        <v/>
      </c>
      <c r="AL29" t="str">
        <f>IF(AK29="◎",COUNTIF(AK$3:AK29,"◎"),"")</f>
        <v/>
      </c>
      <c r="AM29" t="str">
        <f t="shared" si="7"/>
        <v/>
      </c>
      <c r="AN29" t="str">
        <f>IF(AM29="◎",COUNTIF(AM$3:AM29,"◎"),"")</f>
        <v/>
      </c>
    </row>
    <row r="30" spans="1:40" x14ac:dyDescent="0.15">
      <c r="A30" s="11" t="str">
        <f>IF(B30="","",COUNTA($B$3:B30))</f>
        <v/>
      </c>
      <c r="B30" s="24"/>
      <c r="C30" s="25"/>
      <c r="D30" s="3"/>
      <c r="E30" s="3"/>
      <c r="F30" s="26"/>
      <c r="G30" s="26"/>
      <c r="H30" s="28" t="str">
        <f t="shared" si="9"/>
        <v/>
      </c>
      <c r="J30" s="39">
        <v>1</v>
      </c>
      <c r="K30" s="40"/>
      <c r="L30" s="30"/>
      <c r="M30" s="38"/>
      <c r="N30" s="115"/>
      <c r="O30" s="1" t="str">
        <f>設定!H36</f>
        <v>諸費</v>
      </c>
      <c r="P30" s="1"/>
      <c r="Q30" s="12">
        <f t="shared" si="15"/>
        <v>0</v>
      </c>
      <c r="U30" s="11">
        <v>1</v>
      </c>
      <c r="V30" s="46" t="str">
        <f>IF($U30&gt;MAX($AH$3:$AH$59),"",INDEX($B$3:$G$59,MATCH($U30,$AH$3:$AH$59,0),MATCH(V$29,$B$2:$G$2,0)))</f>
        <v/>
      </c>
      <c r="W30" s="12" t="str">
        <f>IF($U30&gt;MAX($AH$3:$AH$59),"",INDEX($B$3:$G$59,MATCH($U30,$AH$3:$AH$59,0),MATCH(W$29,$B$2:$G$2,0)))</f>
        <v/>
      </c>
      <c r="Y30" t="str">
        <f t="shared" si="0"/>
        <v/>
      </c>
      <c r="Z30" t="str">
        <f>IF(Y30="◎",COUNTIF(Y$3:Y30,"◎"),"")</f>
        <v/>
      </c>
      <c r="AA30" t="str">
        <f t="shared" si="1"/>
        <v/>
      </c>
      <c r="AB30" t="str">
        <f>IF(AA30="◎",COUNTIF(AA$3:AA30,"◎"),"")</f>
        <v/>
      </c>
      <c r="AC30" t="str">
        <f t="shared" si="2"/>
        <v/>
      </c>
      <c r="AD30" t="str">
        <f>IF(AC30="◎",COUNTIF(AC$3:AC30,"◎"),"")</f>
        <v/>
      </c>
      <c r="AE30" t="str">
        <f t="shared" si="3"/>
        <v/>
      </c>
      <c r="AF30" t="str">
        <f>IF(AE30="◎",COUNTIF(AE$3:AE30,"◎"),"")</f>
        <v/>
      </c>
      <c r="AG30" t="str">
        <f t="shared" si="4"/>
        <v/>
      </c>
      <c r="AH30" t="str">
        <f>IF(AG30="◎",COUNTIF(AG$3:AG30,"◎"),"")</f>
        <v/>
      </c>
      <c r="AI30" t="str">
        <f t="shared" si="5"/>
        <v/>
      </c>
      <c r="AJ30" t="str">
        <f>IF(AI30="◎",COUNTIF(AI$3:AI30,"◎"),"")</f>
        <v/>
      </c>
      <c r="AK30" t="str">
        <f t="shared" si="6"/>
        <v/>
      </c>
      <c r="AL30" t="str">
        <f>IF(AK30="◎",COUNTIF(AK$3:AK30,"◎"),"")</f>
        <v/>
      </c>
      <c r="AM30" t="str">
        <f t="shared" si="7"/>
        <v/>
      </c>
      <c r="AN30" t="str">
        <f>IF(AM30="◎",COUNTIF(AM$3:AM30,"◎"),"")</f>
        <v/>
      </c>
    </row>
    <row r="31" spans="1:40" x14ac:dyDescent="0.15">
      <c r="A31" s="11" t="str">
        <f>IF(B31="","",COUNTA($B$3:B31))</f>
        <v/>
      </c>
      <c r="B31" s="24"/>
      <c r="C31" s="25"/>
      <c r="D31" s="3"/>
      <c r="E31" s="3"/>
      <c r="F31" s="26"/>
      <c r="G31" s="26"/>
      <c r="H31" s="28" t="str">
        <f t="shared" si="9"/>
        <v/>
      </c>
      <c r="J31" s="41">
        <v>2</v>
      </c>
      <c r="K31" s="42"/>
      <c r="L31" s="27"/>
      <c r="M31" s="38"/>
      <c r="N31" s="115" t="s">
        <v>44</v>
      </c>
      <c r="O31" s="1" t="str">
        <f>設定!H37</f>
        <v>施設・整備費</v>
      </c>
      <c r="P31" s="1"/>
      <c r="Q31" s="12">
        <f t="shared" si="15"/>
        <v>0</v>
      </c>
      <c r="U31" s="11">
        <v>2</v>
      </c>
      <c r="V31" s="46" t="str">
        <f t="shared" ref="V31:W33" si="19">IF($U31&gt;MAX($AH$3:$AH$59),"",INDEX($B$3:$G$59,MATCH($U31,$AH$3:$AH$59,0),MATCH(V$29,$B$2:$G$2,0)))</f>
        <v/>
      </c>
      <c r="W31" s="12" t="str">
        <f t="shared" si="19"/>
        <v/>
      </c>
      <c r="Y31" t="str">
        <f t="shared" si="0"/>
        <v/>
      </c>
      <c r="Z31" t="str">
        <f>IF(Y31="◎",COUNTIF(Y$3:Y31,"◎"),"")</f>
        <v/>
      </c>
      <c r="AA31" t="str">
        <f t="shared" si="1"/>
        <v/>
      </c>
      <c r="AB31" t="str">
        <f>IF(AA31="◎",COUNTIF(AA$3:AA31,"◎"),"")</f>
        <v/>
      </c>
      <c r="AC31" t="str">
        <f t="shared" si="2"/>
        <v/>
      </c>
      <c r="AD31" t="str">
        <f>IF(AC31="◎",COUNTIF(AC$3:AC31,"◎"),"")</f>
        <v/>
      </c>
      <c r="AE31" t="str">
        <f t="shared" si="3"/>
        <v/>
      </c>
      <c r="AF31" t="str">
        <f>IF(AE31="◎",COUNTIF(AE$3:AE31,"◎"),"")</f>
        <v/>
      </c>
      <c r="AG31" t="str">
        <f t="shared" si="4"/>
        <v/>
      </c>
      <c r="AH31" t="str">
        <f>IF(AG31="◎",COUNTIF(AG$3:AG31,"◎"),"")</f>
        <v/>
      </c>
      <c r="AI31" t="str">
        <f t="shared" si="5"/>
        <v/>
      </c>
      <c r="AJ31" t="str">
        <f>IF(AI31="◎",COUNTIF(AI$3:AI31,"◎"),"")</f>
        <v/>
      </c>
      <c r="AK31" t="str">
        <f t="shared" si="6"/>
        <v/>
      </c>
      <c r="AL31" t="str">
        <f>IF(AK31="◎",COUNTIF(AK$3:AK31,"◎"),"")</f>
        <v/>
      </c>
      <c r="AM31" t="str">
        <f t="shared" si="7"/>
        <v/>
      </c>
      <c r="AN31" t="str">
        <f>IF(AM31="◎",COUNTIF(AM$3:AM31,"◎"),"")</f>
        <v/>
      </c>
    </row>
    <row r="32" spans="1:40" ht="14.25" thickBot="1" x14ac:dyDescent="0.2">
      <c r="A32" s="11" t="str">
        <f>IF(B32="","",COUNTA($B$3:B32))</f>
        <v/>
      </c>
      <c r="B32" s="24"/>
      <c r="C32" s="25"/>
      <c r="D32" s="3"/>
      <c r="E32" s="3"/>
      <c r="F32" s="26"/>
      <c r="G32" s="26"/>
      <c r="H32" s="28" t="str">
        <f t="shared" si="9"/>
        <v/>
      </c>
      <c r="J32" s="43">
        <v>3</v>
      </c>
      <c r="K32" s="44"/>
      <c r="L32" s="31"/>
      <c r="M32" s="38"/>
      <c r="N32" s="115"/>
      <c r="O32" s="1" t="str">
        <f>設定!H38</f>
        <v>会堂建築費</v>
      </c>
      <c r="P32" s="1"/>
      <c r="Q32" s="12">
        <f t="shared" si="15"/>
        <v>0</v>
      </c>
      <c r="U32" s="11">
        <v>3</v>
      </c>
      <c r="V32" s="46" t="str">
        <f t="shared" si="19"/>
        <v/>
      </c>
      <c r="W32" s="12" t="str">
        <f t="shared" si="19"/>
        <v/>
      </c>
      <c r="Y32" t="str">
        <f t="shared" si="0"/>
        <v/>
      </c>
      <c r="Z32" t="str">
        <f>IF(Y32="◎",COUNTIF(Y$3:Y32,"◎"),"")</f>
        <v/>
      </c>
      <c r="AA32" t="str">
        <f t="shared" si="1"/>
        <v/>
      </c>
      <c r="AB32" t="str">
        <f>IF(AA32="◎",COUNTIF(AA$3:AA32,"◎"),"")</f>
        <v/>
      </c>
      <c r="AC32" t="str">
        <f t="shared" si="2"/>
        <v/>
      </c>
      <c r="AD32" t="str">
        <f>IF(AC32="◎",COUNTIF(AC$3:AC32,"◎"),"")</f>
        <v/>
      </c>
      <c r="AE32" t="str">
        <f t="shared" si="3"/>
        <v/>
      </c>
      <c r="AF32" t="str">
        <f>IF(AE32="◎",COUNTIF(AE$3:AE32,"◎"),"")</f>
        <v/>
      </c>
      <c r="AG32" t="str">
        <f t="shared" si="4"/>
        <v/>
      </c>
      <c r="AH32" t="str">
        <f>IF(AG32="◎",COUNTIF(AG$3:AG32,"◎"),"")</f>
        <v/>
      </c>
      <c r="AI32" t="str">
        <f t="shared" si="5"/>
        <v/>
      </c>
      <c r="AJ32" t="str">
        <f>IF(AI32="◎",COUNTIF(AI$3:AI32,"◎"),"")</f>
        <v/>
      </c>
      <c r="AK32" t="str">
        <f t="shared" si="6"/>
        <v/>
      </c>
      <c r="AL32" t="str">
        <f>IF(AK32="◎",COUNTIF(AK$3:AK32,"◎"),"")</f>
        <v/>
      </c>
      <c r="AM32" t="str">
        <f t="shared" si="7"/>
        <v/>
      </c>
      <c r="AN32" t="str">
        <f>IF(AM32="◎",COUNTIF(AM$3:AM32,"◎"),"")</f>
        <v/>
      </c>
    </row>
    <row r="33" spans="1:40" ht="14.25" thickBot="1" x14ac:dyDescent="0.2">
      <c r="A33" s="11" t="str">
        <f>IF(B33="","",COUNTA($B$3:B33))</f>
        <v/>
      </c>
      <c r="B33" s="24"/>
      <c r="C33" s="25"/>
      <c r="D33" s="3"/>
      <c r="E33" s="3"/>
      <c r="F33" s="26"/>
      <c r="G33" s="26"/>
      <c r="H33" s="28" t="str">
        <f t="shared" si="9"/>
        <v/>
      </c>
      <c r="N33" s="115" t="s">
        <v>71</v>
      </c>
      <c r="O33" s="1" t="str">
        <f>設定!H39</f>
        <v>会堂返済費</v>
      </c>
      <c r="P33" s="1"/>
      <c r="Q33" s="12">
        <f t="shared" si="15"/>
        <v>0</v>
      </c>
      <c r="U33" s="13">
        <v>4</v>
      </c>
      <c r="V33" s="48" t="str">
        <f t="shared" si="19"/>
        <v/>
      </c>
      <c r="W33" s="15" t="str">
        <f t="shared" si="19"/>
        <v/>
      </c>
      <c r="Y33" t="str">
        <f t="shared" si="0"/>
        <v/>
      </c>
      <c r="Z33" t="str">
        <f>IF(Y33="◎",COUNTIF(Y$3:Y33,"◎"),"")</f>
        <v/>
      </c>
      <c r="AA33" t="str">
        <f t="shared" si="1"/>
        <v/>
      </c>
      <c r="AB33" t="str">
        <f>IF(AA33="◎",COUNTIF(AA$3:AA33,"◎"),"")</f>
        <v/>
      </c>
      <c r="AC33" t="str">
        <f t="shared" si="2"/>
        <v/>
      </c>
      <c r="AD33" t="str">
        <f>IF(AC33="◎",COUNTIF(AC$3:AC33,"◎"),"")</f>
        <v/>
      </c>
      <c r="AE33" t="str">
        <f t="shared" si="3"/>
        <v/>
      </c>
      <c r="AF33" t="str">
        <f>IF(AE33="◎",COUNTIF(AE$3:AE33,"◎"),"")</f>
        <v/>
      </c>
      <c r="AG33" t="str">
        <f t="shared" si="4"/>
        <v/>
      </c>
      <c r="AH33" t="str">
        <f>IF(AG33="◎",COUNTIF(AG$3:AG33,"◎"),"")</f>
        <v/>
      </c>
      <c r="AI33" t="str">
        <f t="shared" si="5"/>
        <v/>
      </c>
      <c r="AJ33" t="str">
        <f>IF(AI33="◎",COUNTIF(AI$3:AI33,"◎"),"")</f>
        <v/>
      </c>
      <c r="AK33" t="str">
        <f t="shared" si="6"/>
        <v/>
      </c>
      <c r="AL33" t="str">
        <f>IF(AK33="◎",COUNTIF(AK$3:AK33,"◎"),"")</f>
        <v/>
      </c>
      <c r="AM33" t="str">
        <f t="shared" si="7"/>
        <v/>
      </c>
      <c r="AN33" t="str">
        <f>IF(AM33="◎",COUNTIF(AM$3:AM33,"◎"),"")</f>
        <v/>
      </c>
    </row>
    <row r="34" spans="1:40" ht="14.25" thickBot="1" x14ac:dyDescent="0.2">
      <c r="A34" s="11" t="str">
        <f>IF(B34="","",COUNTA($B$3:B34))</f>
        <v/>
      </c>
      <c r="B34" s="24"/>
      <c r="C34" s="25"/>
      <c r="D34" s="3"/>
      <c r="E34" s="3"/>
      <c r="F34" s="26"/>
      <c r="G34" s="26"/>
      <c r="H34" s="28" t="str">
        <f t="shared" si="9"/>
        <v/>
      </c>
      <c r="N34" s="115"/>
      <c r="O34" s="1" t="str">
        <f>設定!H40</f>
        <v>その他返済金</v>
      </c>
      <c r="P34" s="1"/>
      <c r="Q34" s="12">
        <f t="shared" si="15"/>
        <v>0</v>
      </c>
      <c r="U34" s="55" t="s">
        <v>32</v>
      </c>
      <c r="V34" s="56" t="s">
        <v>54</v>
      </c>
      <c r="W34" s="57" t="s">
        <v>58</v>
      </c>
      <c r="Y34" t="str">
        <f t="shared" si="0"/>
        <v/>
      </c>
      <c r="Z34" t="str">
        <f>IF(Y34="◎",COUNTIF(Y$3:Y34,"◎"),"")</f>
        <v/>
      </c>
      <c r="AA34" t="str">
        <f t="shared" si="1"/>
        <v/>
      </c>
      <c r="AB34" t="str">
        <f>IF(AA34="◎",COUNTIF(AA$3:AA34,"◎"),"")</f>
        <v/>
      </c>
      <c r="AC34" t="str">
        <f t="shared" si="2"/>
        <v/>
      </c>
      <c r="AD34" t="str">
        <f>IF(AC34="◎",COUNTIF(AC$3:AC34,"◎"),"")</f>
        <v/>
      </c>
      <c r="AE34" t="str">
        <f t="shared" si="3"/>
        <v/>
      </c>
      <c r="AF34" t="str">
        <f>IF(AE34="◎",COUNTIF(AE$3:AE34,"◎"),"")</f>
        <v/>
      </c>
      <c r="AG34" t="str">
        <f t="shared" si="4"/>
        <v/>
      </c>
      <c r="AH34" t="str">
        <f>IF(AG34="◎",COUNTIF(AG$3:AG34,"◎"),"")</f>
        <v/>
      </c>
      <c r="AI34" t="str">
        <f t="shared" si="5"/>
        <v/>
      </c>
      <c r="AJ34" t="str">
        <f>IF(AI34="◎",COUNTIF(AI$3:AI34,"◎"),"")</f>
        <v/>
      </c>
      <c r="AK34" t="str">
        <f t="shared" si="6"/>
        <v/>
      </c>
      <c r="AL34" t="str">
        <f>IF(AK34="◎",COUNTIF(AK$3:AK34,"◎"),"")</f>
        <v/>
      </c>
      <c r="AM34" t="str">
        <f t="shared" si="7"/>
        <v/>
      </c>
      <c r="AN34" t="str">
        <f>IF(AM34="◎",COUNTIF(AM$3:AM34,"◎"),"")</f>
        <v/>
      </c>
    </row>
    <row r="35" spans="1:40" x14ac:dyDescent="0.15">
      <c r="A35" s="11" t="str">
        <f>IF(B35="","",COUNTA($B$3:B35))</f>
        <v/>
      </c>
      <c r="B35" s="24"/>
      <c r="C35" s="25"/>
      <c r="D35" s="3"/>
      <c r="E35" s="3"/>
      <c r="F35" s="26"/>
      <c r="G35" s="26"/>
      <c r="H35" s="28" t="str">
        <f t="shared" si="9"/>
        <v/>
      </c>
      <c r="J35" s="76" t="s">
        <v>130</v>
      </c>
      <c r="K35" s="98"/>
      <c r="L35" s="58">
        <f>F3</f>
        <v>0</v>
      </c>
      <c r="N35" s="115" t="s">
        <v>72</v>
      </c>
      <c r="O35" s="1" t="str">
        <f>設定!H41</f>
        <v>会堂積立金</v>
      </c>
      <c r="P35" s="1"/>
      <c r="Q35" s="12">
        <f t="shared" si="15"/>
        <v>0</v>
      </c>
      <c r="U35" s="11">
        <v>1</v>
      </c>
      <c r="V35" s="46" t="str">
        <f>IF($U35&gt;MAX($AJ$3:$AJ$59),"",INDEX($B$3:$G$59,MATCH($U35,$AJ$3:$AJ$59,0),MATCH(V$34,$B$2:$G$2,0)))</f>
        <v/>
      </c>
      <c r="W35" s="12" t="str">
        <f>IF($U35&gt;MAX($AJ$3:$AJ$59),"",INDEX($B$3:$G$59,MATCH($U35,$AJ$3:$AJ$59,0),MATCH(W$34,$B$2:$G$2,0)))</f>
        <v/>
      </c>
      <c r="Y35" t="str">
        <f t="shared" si="0"/>
        <v/>
      </c>
      <c r="Z35" t="str">
        <f>IF(Y35="◎",COUNTIF(Y$3:Y35,"◎"),"")</f>
        <v/>
      </c>
      <c r="AA35" t="str">
        <f t="shared" si="1"/>
        <v/>
      </c>
      <c r="AB35" t="str">
        <f>IF(AA35="◎",COUNTIF(AA$3:AA35,"◎"),"")</f>
        <v/>
      </c>
      <c r="AC35" t="str">
        <f t="shared" si="2"/>
        <v/>
      </c>
      <c r="AD35" t="str">
        <f>IF(AC35="◎",COUNTIF(AC$3:AC35,"◎"),"")</f>
        <v/>
      </c>
      <c r="AE35" t="str">
        <f t="shared" si="3"/>
        <v/>
      </c>
      <c r="AF35" t="str">
        <f>IF(AE35="◎",COUNTIF(AE$3:AE35,"◎"),"")</f>
        <v/>
      </c>
      <c r="AG35" t="str">
        <f t="shared" si="4"/>
        <v/>
      </c>
      <c r="AH35" t="str">
        <f>IF(AG35="◎",COUNTIF(AG$3:AG35,"◎"),"")</f>
        <v/>
      </c>
      <c r="AI35" t="str">
        <f t="shared" si="5"/>
        <v/>
      </c>
      <c r="AJ35" t="str">
        <f>IF(AI35="◎",COUNTIF(AI$3:AI35,"◎"),"")</f>
        <v/>
      </c>
      <c r="AK35" t="str">
        <f t="shared" si="6"/>
        <v/>
      </c>
      <c r="AL35" t="str">
        <f>IF(AK35="◎",COUNTIF(AK$3:AK35,"◎"),"")</f>
        <v/>
      </c>
      <c r="AM35" t="str">
        <f t="shared" si="7"/>
        <v/>
      </c>
      <c r="AN35" t="str">
        <f>IF(AM35="◎",COUNTIF(AM$3:AM35,"◎"),"")</f>
        <v/>
      </c>
    </row>
    <row r="36" spans="1:40" x14ac:dyDescent="0.15">
      <c r="A36" s="11" t="str">
        <f>IF(B36="","",COUNTA($B$3:B36))</f>
        <v/>
      </c>
      <c r="B36" s="24"/>
      <c r="C36" s="25"/>
      <c r="D36" s="3"/>
      <c r="E36" s="3"/>
      <c r="F36" s="26"/>
      <c r="G36" s="26"/>
      <c r="H36" s="28" t="str">
        <f t="shared" si="9"/>
        <v/>
      </c>
      <c r="J36" s="80" t="s">
        <v>131</v>
      </c>
      <c r="K36" s="63"/>
      <c r="L36" s="12">
        <f>SUM(L17-Q37)</f>
        <v>0</v>
      </c>
      <c r="N36" s="115"/>
      <c r="O36" s="1" t="str">
        <f>設定!H42</f>
        <v>その他積立金</v>
      </c>
      <c r="P36" s="1"/>
      <c r="Q36" s="12">
        <f t="shared" si="15"/>
        <v>0</v>
      </c>
      <c r="U36" s="11">
        <v>2</v>
      </c>
      <c r="V36" s="46" t="str">
        <f t="shared" ref="V36:W38" si="20">IF($U36&gt;MAX($AJ$3:$AJ$59),"",INDEX($B$3:$G$59,MATCH($U36,$AJ$3:$AJ$59,0),MATCH(V$34,$B$2:$G$2,0)))</f>
        <v/>
      </c>
      <c r="W36" s="12" t="str">
        <f t="shared" si="20"/>
        <v/>
      </c>
      <c r="Y36" t="str">
        <f t="shared" si="0"/>
        <v/>
      </c>
      <c r="Z36" t="str">
        <f>IF(Y36="◎",COUNTIF(Y$3:Y36,"◎"),"")</f>
        <v/>
      </c>
      <c r="AA36" t="str">
        <f t="shared" si="1"/>
        <v/>
      </c>
      <c r="AB36" t="str">
        <f>IF(AA36="◎",COUNTIF(AA$3:AA36,"◎"),"")</f>
        <v/>
      </c>
      <c r="AC36" t="str">
        <f t="shared" si="2"/>
        <v/>
      </c>
      <c r="AD36" t="str">
        <f>IF(AC36="◎",COUNTIF(AC$3:AC36,"◎"),"")</f>
        <v/>
      </c>
      <c r="AE36" t="str">
        <f t="shared" si="3"/>
        <v/>
      </c>
      <c r="AF36" t="str">
        <f>IF(AE36="◎",COUNTIF(AE$3:AE36,"◎"),"")</f>
        <v/>
      </c>
      <c r="AG36" t="str">
        <f t="shared" si="4"/>
        <v/>
      </c>
      <c r="AH36" t="str">
        <f>IF(AG36="◎",COUNTIF(AG$3:AG36,"◎"),"")</f>
        <v/>
      </c>
      <c r="AI36" t="str">
        <f t="shared" si="5"/>
        <v/>
      </c>
      <c r="AJ36" t="str">
        <f>IF(AI36="◎",COUNTIF(AI$3:AI36,"◎"),"")</f>
        <v/>
      </c>
      <c r="AK36" t="str">
        <f t="shared" si="6"/>
        <v/>
      </c>
      <c r="AL36" t="str">
        <f>IF(AK36="◎",COUNTIF(AK$3:AK36,"◎"),"")</f>
        <v/>
      </c>
      <c r="AM36" t="str">
        <f t="shared" si="7"/>
        <v/>
      </c>
      <c r="AN36" t="str">
        <f>IF(AM36="◎",COUNTIF(AM$3:AM36,"◎"),"")</f>
        <v/>
      </c>
    </row>
    <row r="37" spans="1:40" ht="14.25" thickBot="1" x14ac:dyDescent="0.2">
      <c r="A37" s="11" t="str">
        <f>IF(B37="","",COUNTA($B$3:B37))</f>
        <v/>
      </c>
      <c r="B37" s="24"/>
      <c r="C37" s="25"/>
      <c r="D37" s="3"/>
      <c r="E37" s="3"/>
      <c r="F37" s="26"/>
      <c r="G37" s="26"/>
      <c r="H37" s="28" t="str">
        <f t="shared" si="9"/>
        <v/>
      </c>
      <c r="J37" s="82" t="s">
        <v>132</v>
      </c>
      <c r="K37" s="99"/>
      <c r="L37" s="15">
        <f>SUM(L35:L36)</f>
        <v>0</v>
      </c>
      <c r="N37" s="122" t="s">
        <v>73</v>
      </c>
      <c r="O37" s="120"/>
      <c r="P37" s="120"/>
      <c r="Q37" s="15">
        <f>SUM(Q4:Q36)</f>
        <v>0</v>
      </c>
      <c r="U37" s="11">
        <v>3</v>
      </c>
      <c r="V37" s="46" t="str">
        <f t="shared" si="20"/>
        <v/>
      </c>
      <c r="W37" s="12" t="str">
        <f t="shared" si="20"/>
        <v/>
      </c>
      <c r="Y37" t="str">
        <f t="shared" si="0"/>
        <v/>
      </c>
      <c r="Z37" t="str">
        <f>IF(Y37="◎",COUNTIF(Y$3:Y37,"◎"),"")</f>
        <v/>
      </c>
      <c r="AA37" t="str">
        <f t="shared" si="1"/>
        <v/>
      </c>
      <c r="AB37" t="str">
        <f>IF(AA37="◎",COUNTIF(AA$3:AA37,"◎"),"")</f>
        <v/>
      </c>
      <c r="AC37" t="str">
        <f t="shared" si="2"/>
        <v/>
      </c>
      <c r="AD37" t="str">
        <f>IF(AC37="◎",COUNTIF(AC$3:AC37,"◎"),"")</f>
        <v/>
      </c>
      <c r="AE37" t="str">
        <f t="shared" si="3"/>
        <v/>
      </c>
      <c r="AF37" t="str">
        <f>IF(AE37="◎",COUNTIF(AE$3:AE37,"◎"),"")</f>
        <v/>
      </c>
      <c r="AG37" t="str">
        <f t="shared" si="4"/>
        <v/>
      </c>
      <c r="AH37" t="str">
        <f>IF(AG37="◎",COUNTIF(AG$3:AG37,"◎"),"")</f>
        <v/>
      </c>
      <c r="AI37" t="str">
        <f t="shared" si="5"/>
        <v/>
      </c>
      <c r="AJ37" t="str">
        <f>IF(AI37="◎",COUNTIF(AI$3:AI37,"◎"),"")</f>
        <v/>
      </c>
      <c r="AK37" t="str">
        <f t="shared" si="6"/>
        <v/>
      </c>
      <c r="AL37" t="str">
        <f>IF(AK37="◎",COUNTIF(AK$3:AK37,"◎"),"")</f>
        <v/>
      </c>
      <c r="AM37" t="str">
        <f t="shared" si="7"/>
        <v/>
      </c>
      <c r="AN37" t="str">
        <f>IF(AM37="◎",COUNTIF(AM$3:AM37,"◎"),"")</f>
        <v/>
      </c>
    </row>
    <row r="38" spans="1:40" ht="14.25" thickBot="1" x14ac:dyDescent="0.2">
      <c r="A38" s="11" t="str">
        <f>IF(B38="","",COUNTA($B$3:B38))</f>
        <v/>
      </c>
      <c r="B38" s="24"/>
      <c r="C38" s="25"/>
      <c r="D38" s="3"/>
      <c r="E38" s="3"/>
      <c r="F38" s="26"/>
      <c r="G38" s="26"/>
      <c r="H38" s="28" t="str">
        <f t="shared" si="9"/>
        <v/>
      </c>
      <c r="U38" s="13">
        <v>4</v>
      </c>
      <c r="V38" s="48" t="str">
        <f t="shared" si="20"/>
        <v/>
      </c>
      <c r="W38" s="15" t="str">
        <f t="shared" si="20"/>
        <v/>
      </c>
      <c r="Y38" t="str">
        <f t="shared" si="0"/>
        <v/>
      </c>
      <c r="Z38" t="str">
        <f>IF(Y38="◎",COUNTIF(Y$3:Y38,"◎"),"")</f>
        <v/>
      </c>
      <c r="AA38" t="str">
        <f t="shared" si="1"/>
        <v/>
      </c>
      <c r="AB38" t="str">
        <f>IF(AA38="◎",COUNTIF(AA$3:AA38,"◎"),"")</f>
        <v/>
      </c>
      <c r="AC38" t="str">
        <f t="shared" si="2"/>
        <v/>
      </c>
      <c r="AD38" t="str">
        <f>IF(AC38="◎",COUNTIF(AC$3:AC38,"◎"),"")</f>
        <v/>
      </c>
      <c r="AE38" t="str">
        <f t="shared" si="3"/>
        <v/>
      </c>
      <c r="AF38" t="str">
        <f>IF(AE38="◎",COUNTIF(AE$3:AE38,"◎"),"")</f>
        <v/>
      </c>
      <c r="AG38" t="str">
        <f t="shared" si="4"/>
        <v/>
      </c>
      <c r="AH38" t="str">
        <f>IF(AG38="◎",COUNTIF(AG$3:AG38,"◎"),"")</f>
        <v/>
      </c>
      <c r="AI38" t="str">
        <f t="shared" si="5"/>
        <v/>
      </c>
      <c r="AJ38" t="str">
        <f>IF(AI38="◎",COUNTIF(AI$3:AI38,"◎"),"")</f>
        <v/>
      </c>
      <c r="AK38" t="str">
        <f t="shared" si="6"/>
        <v/>
      </c>
      <c r="AL38" t="str">
        <f>IF(AK38="◎",COUNTIF(AK$3:AK38,"◎"),"")</f>
        <v/>
      </c>
      <c r="AM38" t="str">
        <f t="shared" si="7"/>
        <v/>
      </c>
      <c r="AN38" t="str">
        <f>IF(AM38="◎",COUNTIF(AM$3:AM38,"◎"),"")</f>
        <v/>
      </c>
    </row>
    <row r="39" spans="1:40" x14ac:dyDescent="0.15">
      <c r="A39" s="11" t="str">
        <f>IF(B39="","",COUNTA($B$3:B39))</f>
        <v/>
      </c>
      <c r="B39" s="24"/>
      <c r="C39" s="25"/>
      <c r="D39" s="3"/>
      <c r="E39" s="3"/>
      <c r="F39" s="26"/>
      <c r="G39" s="26"/>
      <c r="H39" s="28" t="str">
        <f t="shared" si="9"/>
        <v/>
      </c>
      <c r="U39" s="55" t="s">
        <v>46</v>
      </c>
      <c r="V39" s="56" t="s">
        <v>54</v>
      </c>
      <c r="W39" s="57" t="s">
        <v>58</v>
      </c>
      <c r="Y39" t="str">
        <f t="shared" si="0"/>
        <v/>
      </c>
      <c r="Z39" t="str">
        <f>IF(Y39="◎",COUNTIF(Y$3:Y39,"◎"),"")</f>
        <v/>
      </c>
      <c r="AA39" t="str">
        <f t="shared" si="1"/>
        <v/>
      </c>
      <c r="AB39" t="str">
        <f>IF(AA39="◎",COUNTIF(AA$3:AA39,"◎"),"")</f>
        <v/>
      </c>
      <c r="AC39" t="str">
        <f t="shared" si="2"/>
        <v/>
      </c>
      <c r="AD39" t="str">
        <f>IF(AC39="◎",COUNTIF(AC$3:AC39,"◎"),"")</f>
        <v/>
      </c>
      <c r="AE39" t="str">
        <f t="shared" si="3"/>
        <v/>
      </c>
      <c r="AF39" t="str">
        <f>IF(AE39="◎",COUNTIF(AE$3:AE39,"◎"),"")</f>
        <v/>
      </c>
      <c r="AG39" t="str">
        <f t="shared" si="4"/>
        <v/>
      </c>
      <c r="AH39" t="str">
        <f>IF(AG39="◎",COUNTIF(AG$3:AG39,"◎"),"")</f>
        <v/>
      </c>
      <c r="AI39" t="str">
        <f t="shared" si="5"/>
        <v/>
      </c>
      <c r="AJ39" t="str">
        <f>IF(AI39="◎",COUNTIF(AI$3:AI39,"◎"),"")</f>
        <v/>
      </c>
      <c r="AK39" t="str">
        <f t="shared" si="6"/>
        <v/>
      </c>
      <c r="AL39" t="str">
        <f>IF(AK39="◎",COUNTIF(AK$3:AK39,"◎"),"")</f>
        <v/>
      </c>
      <c r="AM39" t="str">
        <f t="shared" si="7"/>
        <v/>
      </c>
      <c r="AN39" t="str">
        <f>IF(AM39="◎",COUNTIF(AM$3:AM39,"◎"),"")</f>
        <v/>
      </c>
    </row>
    <row r="40" spans="1:40" ht="14.25" thickBot="1" x14ac:dyDescent="0.2">
      <c r="A40" s="11" t="str">
        <f>IF(B40="","",COUNTA($B$3:B40))</f>
        <v/>
      </c>
      <c r="B40" s="24"/>
      <c r="C40" s="25"/>
      <c r="D40" s="3"/>
      <c r="E40" s="3"/>
      <c r="F40" s="26"/>
      <c r="G40" s="26"/>
      <c r="H40" s="28" t="str">
        <f t="shared" si="9"/>
        <v/>
      </c>
      <c r="J40" t="s">
        <v>97</v>
      </c>
      <c r="L40" s="6">
        <f>L1</f>
        <v>2016</v>
      </c>
      <c r="M40" s="6"/>
      <c r="N40" s="4">
        <f>N1</f>
        <v>8</v>
      </c>
      <c r="O40" s="114">
        <f>O1</f>
        <v>0</v>
      </c>
      <c r="P40" s="114"/>
      <c r="Q40" s="5">
        <f>Q1</f>
        <v>0</v>
      </c>
      <c r="U40" s="11">
        <v>1</v>
      </c>
      <c r="V40" s="46" t="str">
        <f>IF($U40&gt;MAX($AL$3:$AL$59),"",INDEX($B$3:$G$59,MATCH($U40,$AL$3:$AL$59,0),MATCH(V$39,$B$2:$G$2,0)))</f>
        <v/>
      </c>
      <c r="W40" s="12" t="str">
        <f>IF($U40&gt;MAX($AL$3:$AL$59),"",INDEX($B$3:$G$59,MATCH($U40,$AL$3:$AL$59,0),MATCH(W$39,$B$2:$G$2,0)))</f>
        <v/>
      </c>
      <c r="Y40" t="str">
        <f t="shared" si="0"/>
        <v/>
      </c>
      <c r="Z40" t="str">
        <f>IF(Y40="◎",COUNTIF(Y$3:Y40,"◎"),"")</f>
        <v/>
      </c>
      <c r="AA40" t="str">
        <f t="shared" si="1"/>
        <v/>
      </c>
      <c r="AB40" t="str">
        <f>IF(AA40="◎",COUNTIF(AA$3:AA40,"◎"),"")</f>
        <v/>
      </c>
      <c r="AC40" t="str">
        <f t="shared" si="2"/>
        <v/>
      </c>
      <c r="AD40" t="str">
        <f>IF(AC40="◎",COUNTIF(AC$3:AC40,"◎"),"")</f>
        <v/>
      </c>
      <c r="AE40" t="str">
        <f t="shared" si="3"/>
        <v/>
      </c>
      <c r="AF40" t="str">
        <f>IF(AE40="◎",COUNTIF(AE$3:AE40,"◎"),"")</f>
        <v/>
      </c>
      <c r="AG40" t="str">
        <f t="shared" si="4"/>
        <v/>
      </c>
      <c r="AH40" t="str">
        <f>IF(AG40="◎",COUNTIF(AG$3:AG40,"◎"),"")</f>
        <v/>
      </c>
      <c r="AI40" t="str">
        <f t="shared" si="5"/>
        <v/>
      </c>
      <c r="AJ40" t="str">
        <f>IF(AI40="◎",COUNTIF(AI$3:AI40,"◎"),"")</f>
        <v/>
      </c>
      <c r="AK40" t="str">
        <f t="shared" si="6"/>
        <v/>
      </c>
      <c r="AL40" t="str">
        <f>IF(AK40="◎",COUNTIF(AK$3:AK40,"◎"),"")</f>
        <v/>
      </c>
      <c r="AM40" t="str">
        <f t="shared" si="7"/>
        <v/>
      </c>
      <c r="AN40" t="str">
        <f>IF(AM40="◎",COUNTIF(AM$3:AM40,"◎"),"")</f>
        <v/>
      </c>
    </row>
    <row r="41" spans="1:40" x14ac:dyDescent="0.15">
      <c r="A41" s="11" t="str">
        <f>IF(B41="","",COUNTA($B$3:B41))</f>
        <v/>
      </c>
      <c r="B41" s="24"/>
      <c r="C41" s="25"/>
      <c r="D41" s="3"/>
      <c r="E41" s="3"/>
      <c r="F41" s="26"/>
      <c r="G41" s="26"/>
      <c r="H41" s="28" t="str">
        <f t="shared" si="9"/>
        <v/>
      </c>
      <c r="J41" s="9" t="str">
        <f>P15</f>
        <v>本部什一献金</v>
      </c>
      <c r="K41" s="10"/>
      <c r="L41" s="71">
        <f>SUMIF(E$3:E$59,J41,G$3:G$59)</f>
        <v>0</v>
      </c>
      <c r="M41" s="74"/>
      <c r="N41" s="116" t="s">
        <v>90</v>
      </c>
      <c r="O41" s="10" t="s">
        <v>83</v>
      </c>
      <c r="P41" s="10"/>
      <c r="Q41" s="58">
        <f>SUMIF(E$3:E$59,N$41&amp;"・"&amp;O41,G$3:G$59)</f>
        <v>0</v>
      </c>
      <c r="U41" s="11">
        <v>2</v>
      </c>
      <c r="V41" s="46" t="str">
        <f t="shared" ref="V41:W42" si="21">IF($U41&gt;MAX($AL$3:$AL$59),"",INDEX($B$3:$G$59,MATCH($U41,$AL$3:$AL$59,0),MATCH(V$39,$B$2:$G$2,0)))</f>
        <v/>
      </c>
      <c r="W41" s="12" t="str">
        <f t="shared" si="21"/>
        <v/>
      </c>
      <c r="Y41" t="str">
        <f t="shared" si="0"/>
        <v/>
      </c>
      <c r="Z41" t="str">
        <f>IF(Y41="◎",COUNTIF(Y$3:Y41,"◎"),"")</f>
        <v/>
      </c>
      <c r="AA41" t="str">
        <f t="shared" si="1"/>
        <v/>
      </c>
      <c r="AB41" t="str">
        <f>IF(AA41="◎",COUNTIF(AA$3:AA41,"◎"),"")</f>
        <v/>
      </c>
      <c r="AC41" t="str">
        <f t="shared" si="2"/>
        <v/>
      </c>
      <c r="AD41" t="str">
        <f>IF(AC41="◎",COUNTIF(AC$3:AC41,"◎"),"")</f>
        <v/>
      </c>
      <c r="AE41" t="str">
        <f t="shared" si="3"/>
        <v/>
      </c>
      <c r="AF41" t="str">
        <f>IF(AE41="◎",COUNTIF(AE$3:AE41,"◎"),"")</f>
        <v/>
      </c>
      <c r="AG41" t="str">
        <f t="shared" si="4"/>
        <v/>
      </c>
      <c r="AH41" t="str">
        <f>IF(AG41="◎",COUNTIF(AG$3:AG41,"◎"),"")</f>
        <v/>
      </c>
      <c r="AI41" t="str">
        <f t="shared" si="5"/>
        <v/>
      </c>
      <c r="AJ41" t="str">
        <f>IF(AI41="◎",COUNTIF(AI$3:AI41,"◎"),"")</f>
        <v/>
      </c>
      <c r="AK41" t="str">
        <f t="shared" si="6"/>
        <v/>
      </c>
      <c r="AL41" t="str">
        <f>IF(AK41="◎",COUNTIF(AK$3:AK41,"◎"),"")</f>
        <v/>
      </c>
      <c r="AM41" t="str">
        <f t="shared" si="7"/>
        <v/>
      </c>
      <c r="AN41" t="str">
        <f>IF(AM41="◎",COUNTIF(AM$3:AM41,"◎"),"")</f>
        <v/>
      </c>
    </row>
    <row r="42" spans="1:40" ht="14.25" thickBot="1" x14ac:dyDescent="0.2">
      <c r="A42" s="11" t="str">
        <f>IF(B42="","",COUNTA($B$3:B42))</f>
        <v/>
      </c>
      <c r="B42" s="24"/>
      <c r="C42" s="25"/>
      <c r="D42" s="3"/>
      <c r="E42" s="3"/>
      <c r="F42" s="26"/>
      <c r="G42" s="26"/>
      <c r="H42" s="28" t="str">
        <f t="shared" si="9"/>
        <v/>
      </c>
      <c r="J42" s="11" t="str">
        <f>P16</f>
        <v>厚生福祉献金</v>
      </c>
      <c r="K42" s="1"/>
      <c r="L42" s="72">
        <f>SUMIF(E$3:E$59,J42,G$3:G$59)</f>
        <v>0</v>
      </c>
      <c r="M42" s="64"/>
      <c r="N42" s="117"/>
      <c r="O42" s="1" t="s">
        <v>91</v>
      </c>
      <c r="P42" s="1"/>
      <c r="Q42" s="12">
        <f t="shared" ref="Q42:Q44" si="22">SUMIF(E$3:E$59,N$41&amp;"・"&amp;O42,G$3:G$59)</f>
        <v>0</v>
      </c>
      <c r="U42" s="13">
        <v>3</v>
      </c>
      <c r="V42" s="48" t="str">
        <f t="shared" si="21"/>
        <v/>
      </c>
      <c r="W42" s="15" t="str">
        <f t="shared" si="21"/>
        <v/>
      </c>
      <c r="Y42" t="str">
        <f t="shared" si="0"/>
        <v/>
      </c>
      <c r="Z42" t="str">
        <f>IF(Y42="◎",COUNTIF(Y$3:Y42,"◎"),"")</f>
        <v/>
      </c>
      <c r="AA42" t="str">
        <f t="shared" si="1"/>
        <v/>
      </c>
      <c r="AB42" t="str">
        <f>IF(AA42="◎",COUNTIF(AA$3:AA42,"◎"),"")</f>
        <v/>
      </c>
      <c r="AC42" t="str">
        <f t="shared" si="2"/>
        <v/>
      </c>
      <c r="AD42" t="str">
        <f>IF(AC42="◎",COUNTIF(AC$3:AC42,"◎"),"")</f>
        <v/>
      </c>
      <c r="AE42" t="str">
        <f t="shared" si="3"/>
        <v/>
      </c>
      <c r="AF42" t="str">
        <f>IF(AE42="◎",COUNTIF(AE$3:AE42,"◎"),"")</f>
        <v/>
      </c>
      <c r="AG42" t="str">
        <f t="shared" si="4"/>
        <v/>
      </c>
      <c r="AH42" t="str">
        <f>IF(AG42="◎",COUNTIF(AG$3:AG42,"◎"),"")</f>
        <v/>
      </c>
      <c r="AI42" t="str">
        <f t="shared" si="5"/>
        <v/>
      </c>
      <c r="AJ42" t="str">
        <f>IF(AI42="◎",COUNTIF(AI$3:AI42,"◎"),"")</f>
        <v/>
      </c>
      <c r="AK42" t="str">
        <f t="shared" si="6"/>
        <v/>
      </c>
      <c r="AL42" t="str">
        <f>IF(AK42="◎",COUNTIF(AK$3:AK42,"◎"),"")</f>
        <v/>
      </c>
      <c r="AM42" t="str">
        <f t="shared" si="7"/>
        <v/>
      </c>
      <c r="AN42" t="str">
        <f>IF(AM42="◎",COUNTIF(AM$3:AM42,"◎"),"")</f>
        <v/>
      </c>
    </row>
    <row r="43" spans="1:40" x14ac:dyDescent="0.15">
      <c r="A43" s="11" t="str">
        <f>IF(B43="","",COUNTA($B$3:B43))</f>
        <v/>
      </c>
      <c r="B43" s="24"/>
      <c r="C43" s="25"/>
      <c r="D43" s="3"/>
      <c r="E43" s="3"/>
      <c r="F43" s="26"/>
      <c r="G43" s="26"/>
      <c r="H43" s="28" t="str">
        <f t="shared" si="9"/>
        <v/>
      </c>
      <c r="J43" s="11" t="str">
        <f>P17</f>
        <v>退職積立献金</v>
      </c>
      <c r="K43" s="1"/>
      <c r="L43" s="72">
        <f t="shared" ref="L43:L52" si="23">SUMIF(E$3:E$59,J43,G$3:G$59)</f>
        <v>0</v>
      </c>
      <c r="M43" s="64"/>
      <c r="N43" s="117"/>
      <c r="O43" s="60" t="s">
        <v>92</v>
      </c>
      <c r="P43" s="60"/>
      <c r="Q43" s="12">
        <f t="shared" si="22"/>
        <v>0</v>
      </c>
      <c r="U43" s="55" t="s">
        <v>48</v>
      </c>
      <c r="V43" s="56"/>
      <c r="W43" s="57"/>
      <c r="Y43" t="str">
        <f t="shared" si="0"/>
        <v/>
      </c>
      <c r="Z43" t="str">
        <f>IF(Y43="◎",COUNTIF(Y$3:Y43,"◎"),"")</f>
        <v/>
      </c>
      <c r="AA43" t="str">
        <f t="shared" si="1"/>
        <v/>
      </c>
      <c r="AB43" t="str">
        <f>IF(AA43="◎",COUNTIF(AA$3:AA43,"◎"),"")</f>
        <v/>
      </c>
      <c r="AC43" t="str">
        <f t="shared" si="2"/>
        <v/>
      </c>
      <c r="AD43" t="str">
        <f>IF(AC43="◎",COUNTIF(AC$3:AC43,"◎"),"")</f>
        <v/>
      </c>
      <c r="AE43" t="str">
        <f t="shared" si="3"/>
        <v/>
      </c>
      <c r="AF43" t="str">
        <f>IF(AE43="◎",COUNTIF(AE$3:AE43,"◎"),"")</f>
        <v/>
      </c>
      <c r="AG43" t="str">
        <f t="shared" si="4"/>
        <v/>
      </c>
      <c r="AH43" t="str">
        <f>IF(AG43="◎",COUNTIF(AG$3:AG43,"◎"),"")</f>
        <v/>
      </c>
      <c r="AI43" t="str">
        <f t="shared" si="5"/>
        <v/>
      </c>
      <c r="AJ43" t="str">
        <f>IF(AI43="◎",COUNTIF(AI$3:AI43,"◎"),"")</f>
        <v/>
      </c>
      <c r="AK43" t="str">
        <f t="shared" si="6"/>
        <v/>
      </c>
      <c r="AL43" t="str">
        <f>IF(AK43="◎",COUNTIF(AK$3:AK43,"◎"),"")</f>
        <v/>
      </c>
      <c r="AM43" t="str">
        <f t="shared" si="7"/>
        <v/>
      </c>
      <c r="AN43" t="str">
        <f>IF(AM43="◎",COUNTIF(AM$3:AM43,"◎"),"")</f>
        <v/>
      </c>
    </row>
    <row r="44" spans="1:40" x14ac:dyDescent="0.15">
      <c r="A44" s="11" t="str">
        <f>IF(B44="","",COUNTA($B$3:B44))</f>
        <v/>
      </c>
      <c r="B44" s="24"/>
      <c r="C44" s="25"/>
      <c r="D44" s="3"/>
      <c r="E44" s="3"/>
      <c r="F44" s="26"/>
      <c r="G44" s="26"/>
      <c r="H44" s="28" t="str">
        <f t="shared" si="9"/>
        <v/>
      </c>
      <c r="J44" s="115" t="s">
        <v>80</v>
      </c>
      <c r="K44" s="1" t="s">
        <v>83</v>
      </c>
      <c r="L44" s="72">
        <f>SUMIF(E$3:E$59,J$44&amp;"・"&amp;K44,G$3:G$59)</f>
        <v>0</v>
      </c>
      <c r="M44" s="64"/>
      <c r="N44" s="118"/>
      <c r="O44" s="62"/>
      <c r="P44" s="63"/>
      <c r="Q44" s="59">
        <f t="shared" si="22"/>
        <v>0</v>
      </c>
      <c r="U44" s="11">
        <v>1</v>
      </c>
      <c r="V44" s="46" t="str">
        <f>IF($U44&gt;MAX($AN$3:$AN$59),"",INDEX($B$3:$G$59,MATCH($U44,$AN$3:$AN$59,0),MATCH(V$43,$B$2:$G$2,0)))</f>
        <v/>
      </c>
      <c r="W44" s="12" t="str">
        <f>IF($U44&gt;MAX($AN$3:$AN$59),"",INDEX($B$3:$G$59,MATCH($U44,$AN$3:$AN$59,0),MATCH(W$43,$B$2:$G$2,0)))</f>
        <v/>
      </c>
      <c r="Y44" t="str">
        <f t="shared" si="0"/>
        <v/>
      </c>
      <c r="Z44" t="str">
        <f>IF(Y44="◎",COUNTIF(Y$3:Y44,"◎"),"")</f>
        <v/>
      </c>
      <c r="AA44" t="str">
        <f t="shared" si="1"/>
        <v/>
      </c>
      <c r="AB44" t="str">
        <f>IF(AA44="◎",COUNTIF(AA$3:AA44,"◎"),"")</f>
        <v/>
      </c>
      <c r="AC44" t="str">
        <f t="shared" si="2"/>
        <v/>
      </c>
      <c r="AD44" t="str">
        <f>IF(AC44="◎",COUNTIF(AC$3:AC44,"◎"),"")</f>
        <v/>
      </c>
      <c r="AE44" t="str">
        <f t="shared" si="3"/>
        <v/>
      </c>
      <c r="AF44" t="str">
        <f>IF(AE44="◎",COUNTIF(AE$3:AE44,"◎"),"")</f>
        <v/>
      </c>
      <c r="AG44" t="str">
        <f t="shared" si="4"/>
        <v/>
      </c>
      <c r="AH44" t="str">
        <f>IF(AG44="◎",COUNTIF(AG$3:AG44,"◎"),"")</f>
        <v/>
      </c>
      <c r="AI44" t="str">
        <f t="shared" si="5"/>
        <v/>
      </c>
      <c r="AJ44" t="str">
        <f>IF(AI44="◎",COUNTIF(AI$3:AI44,"◎"),"")</f>
        <v/>
      </c>
      <c r="AK44" t="str">
        <f t="shared" si="6"/>
        <v/>
      </c>
      <c r="AL44" t="str">
        <f>IF(AK44="◎",COUNTIF(AK$3:AK44,"◎"),"")</f>
        <v/>
      </c>
      <c r="AM44" t="str">
        <f t="shared" si="7"/>
        <v/>
      </c>
      <c r="AN44" t="str">
        <f>IF(AM44="◎",COUNTIF(AM$3:AM44,"◎"),"")</f>
        <v/>
      </c>
    </row>
    <row r="45" spans="1:40" x14ac:dyDescent="0.15">
      <c r="A45" s="11" t="str">
        <f>IF(B45="","",COUNTA($B$3:B45))</f>
        <v/>
      </c>
      <c r="B45" s="24"/>
      <c r="C45" s="25"/>
      <c r="D45" s="3"/>
      <c r="E45" s="3"/>
      <c r="F45" s="26"/>
      <c r="G45" s="26"/>
      <c r="H45" s="28" t="str">
        <f t="shared" si="9"/>
        <v/>
      </c>
      <c r="J45" s="115"/>
      <c r="K45" s="1" t="s">
        <v>82</v>
      </c>
      <c r="L45" s="72">
        <f t="shared" ref="L45:L49" si="24">SUMIF(E$3:E$59,J$44&amp;"・"&amp;K45,G$3:G$59)</f>
        <v>0</v>
      </c>
      <c r="M45" s="64"/>
      <c r="N45" s="63" t="s">
        <v>93</v>
      </c>
      <c r="O45" s="64"/>
      <c r="P45" s="64"/>
      <c r="Q45" s="12">
        <f t="shared" ref="Q45:Q51" si="25">SUMIF(E$3:E$59,N45,G$3:G$59)</f>
        <v>0</v>
      </c>
      <c r="U45" s="11">
        <v>2</v>
      </c>
      <c r="V45" s="46" t="str">
        <f t="shared" ref="V45:W46" si="26">IF($U45&gt;MAX($AN$3:$AN$59),"",INDEX($B$3:$G$59,MATCH($U45,$AN$3:$AN$59,0),MATCH(V$43,$B$2:$G$2,0)))</f>
        <v/>
      </c>
      <c r="W45" s="12" t="str">
        <f t="shared" si="26"/>
        <v/>
      </c>
      <c r="Y45" t="str">
        <f t="shared" si="0"/>
        <v/>
      </c>
      <c r="Z45" t="str">
        <f>IF(Y45="◎",COUNTIF(Y$3:Y45,"◎"),"")</f>
        <v/>
      </c>
      <c r="AA45" t="str">
        <f t="shared" si="1"/>
        <v/>
      </c>
      <c r="AB45" t="str">
        <f>IF(AA45="◎",COUNTIF(AA$3:AA45,"◎"),"")</f>
        <v/>
      </c>
      <c r="AC45" t="str">
        <f t="shared" si="2"/>
        <v/>
      </c>
      <c r="AD45" t="str">
        <f>IF(AC45="◎",COUNTIF(AC$3:AC45,"◎"),"")</f>
        <v/>
      </c>
      <c r="AE45" t="str">
        <f t="shared" si="3"/>
        <v/>
      </c>
      <c r="AF45" t="str">
        <f>IF(AE45="◎",COUNTIF(AE$3:AE45,"◎"),"")</f>
        <v/>
      </c>
      <c r="AG45" t="str">
        <f t="shared" si="4"/>
        <v/>
      </c>
      <c r="AH45" t="str">
        <f>IF(AG45="◎",COUNTIF(AG$3:AG45,"◎"),"")</f>
        <v/>
      </c>
      <c r="AI45" t="str">
        <f t="shared" si="5"/>
        <v/>
      </c>
      <c r="AJ45" t="str">
        <f>IF(AI45="◎",COUNTIF(AI$3:AI45,"◎"),"")</f>
        <v/>
      </c>
      <c r="AK45" t="str">
        <f t="shared" si="6"/>
        <v/>
      </c>
      <c r="AL45" t="str">
        <f>IF(AK45="◎",COUNTIF(AK$3:AK45,"◎"),"")</f>
        <v/>
      </c>
      <c r="AM45" t="str">
        <f t="shared" si="7"/>
        <v/>
      </c>
      <c r="AN45" t="str">
        <f>IF(AM45="◎",COUNTIF(AM$3:AM45,"◎"),"")</f>
        <v/>
      </c>
    </row>
    <row r="46" spans="1:40" ht="14.25" thickBot="1" x14ac:dyDescent="0.2">
      <c r="A46" s="11" t="str">
        <f>IF(B46="","",COUNTA($B$3:B46))</f>
        <v/>
      </c>
      <c r="B46" s="24"/>
      <c r="C46" s="25"/>
      <c r="D46" s="3"/>
      <c r="E46" s="3"/>
      <c r="F46" s="26"/>
      <c r="G46" s="26"/>
      <c r="H46" s="28" t="str">
        <f t="shared" si="9"/>
        <v/>
      </c>
      <c r="J46" s="115"/>
      <c r="K46" s="1" t="s">
        <v>84</v>
      </c>
      <c r="L46" s="72">
        <f t="shared" si="24"/>
        <v>0</v>
      </c>
      <c r="M46" s="64"/>
      <c r="N46" s="70" t="s">
        <v>94</v>
      </c>
      <c r="O46" s="65"/>
      <c r="P46" s="66"/>
      <c r="Q46" s="59">
        <f t="shared" si="25"/>
        <v>0</v>
      </c>
      <c r="U46" s="13">
        <v>3</v>
      </c>
      <c r="V46" s="48" t="str">
        <f t="shared" si="26"/>
        <v/>
      </c>
      <c r="W46" s="15" t="str">
        <f t="shared" si="26"/>
        <v/>
      </c>
      <c r="Y46" t="str">
        <f t="shared" si="0"/>
        <v/>
      </c>
      <c r="Z46" t="str">
        <f>IF(Y46="◎",COUNTIF(Y$3:Y46,"◎"),"")</f>
        <v/>
      </c>
      <c r="AA46" t="str">
        <f t="shared" si="1"/>
        <v/>
      </c>
      <c r="AB46" t="str">
        <f>IF(AA46="◎",COUNTIF(AA$3:AA46,"◎"),"")</f>
        <v/>
      </c>
      <c r="AC46" t="str">
        <f t="shared" si="2"/>
        <v/>
      </c>
      <c r="AD46" t="str">
        <f>IF(AC46="◎",COUNTIF(AC$3:AC46,"◎"),"")</f>
        <v/>
      </c>
      <c r="AE46" t="str">
        <f t="shared" si="3"/>
        <v/>
      </c>
      <c r="AF46" t="str">
        <f>IF(AE46="◎",COUNTIF(AE$3:AE46,"◎"),"")</f>
        <v/>
      </c>
      <c r="AG46" t="str">
        <f t="shared" si="4"/>
        <v/>
      </c>
      <c r="AH46" t="str">
        <f>IF(AG46="◎",COUNTIF(AG$3:AG46,"◎"),"")</f>
        <v/>
      </c>
      <c r="AI46" t="str">
        <f t="shared" si="5"/>
        <v/>
      </c>
      <c r="AJ46" t="str">
        <f>IF(AI46="◎",COUNTIF(AI$3:AI46,"◎"),"")</f>
        <v/>
      </c>
      <c r="AK46" t="str">
        <f t="shared" si="6"/>
        <v/>
      </c>
      <c r="AL46" t="str">
        <f>IF(AK46="◎",COUNTIF(AK$3:AK46,"◎"),"")</f>
        <v/>
      </c>
      <c r="AM46" t="str">
        <f t="shared" si="7"/>
        <v/>
      </c>
      <c r="AN46" t="str">
        <f>IF(AM46="◎",COUNTIF(AM$3:AM46,"◎"),"")</f>
        <v/>
      </c>
    </row>
    <row r="47" spans="1:40" x14ac:dyDescent="0.15">
      <c r="A47" s="11" t="str">
        <f>IF(B47="","",COUNTA($B$3:B47))</f>
        <v/>
      </c>
      <c r="B47" s="24"/>
      <c r="C47" s="25"/>
      <c r="D47" s="3"/>
      <c r="E47" s="3"/>
      <c r="F47" s="26"/>
      <c r="G47" s="26"/>
      <c r="H47" s="28" t="str">
        <f t="shared" si="9"/>
        <v/>
      </c>
      <c r="J47" s="115"/>
      <c r="K47" s="1" t="s">
        <v>81</v>
      </c>
      <c r="L47" s="72">
        <f t="shared" si="24"/>
        <v>0</v>
      </c>
      <c r="M47" s="64"/>
      <c r="N47" s="67" t="s">
        <v>95</v>
      </c>
      <c r="O47" s="65"/>
      <c r="P47" s="66"/>
      <c r="Q47" s="59">
        <f t="shared" si="25"/>
        <v>0</v>
      </c>
      <c r="Y47" t="str">
        <f t="shared" si="0"/>
        <v/>
      </c>
      <c r="Z47" t="str">
        <f>IF(Y47="◎",COUNTIF(Y$3:Y47,"◎"),"")</f>
        <v/>
      </c>
      <c r="AA47" t="str">
        <f t="shared" si="1"/>
        <v/>
      </c>
      <c r="AB47" t="str">
        <f>IF(AA47="◎",COUNTIF(AA$3:AA47,"◎"),"")</f>
        <v/>
      </c>
      <c r="AC47" t="str">
        <f t="shared" si="2"/>
        <v/>
      </c>
      <c r="AD47" t="str">
        <f>IF(AC47="◎",COUNTIF(AC$3:AC47,"◎"),"")</f>
        <v/>
      </c>
      <c r="AE47" t="str">
        <f t="shared" si="3"/>
        <v/>
      </c>
      <c r="AF47" t="str">
        <f>IF(AE47="◎",COUNTIF(AE$3:AE47,"◎"),"")</f>
        <v/>
      </c>
      <c r="AG47" t="str">
        <f t="shared" si="4"/>
        <v/>
      </c>
      <c r="AH47" t="str">
        <f>IF(AG47="◎",COUNTIF(AG$3:AG47,"◎"),"")</f>
        <v/>
      </c>
      <c r="AI47" t="str">
        <f t="shared" si="5"/>
        <v/>
      </c>
      <c r="AJ47" t="str">
        <f>IF(AI47="◎",COUNTIF(AI$3:AI47,"◎"),"")</f>
        <v/>
      </c>
      <c r="AK47" t="str">
        <f t="shared" si="6"/>
        <v/>
      </c>
      <c r="AL47" t="str">
        <f>IF(AK47="◎",COUNTIF(AK$3:AK47,"◎"),"")</f>
        <v/>
      </c>
      <c r="AM47" t="str">
        <f t="shared" si="7"/>
        <v/>
      </c>
      <c r="AN47" t="str">
        <f>IF(AM47="◎",COUNTIF(AM$3:AM47,"◎"),"")</f>
        <v/>
      </c>
    </row>
    <row r="48" spans="1:40" x14ac:dyDescent="0.15">
      <c r="A48" s="11" t="str">
        <f>IF(B48="","",COUNTA($B$3:B48))</f>
        <v/>
      </c>
      <c r="B48" s="24"/>
      <c r="C48" s="25"/>
      <c r="D48" s="3"/>
      <c r="E48" s="3"/>
      <c r="F48" s="26"/>
      <c r="G48" s="26"/>
      <c r="H48" s="28" t="str">
        <f t="shared" si="9"/>
        <v/>
      </c>
      <c r="J48" s="115"/>
      <c r="K48" s="1" t="s">
        <v>85</v>
      </c>
      <c r="L48" s="72">
        <f t="shared" si="24"/>
        <v>0</v>
      </c>
      <c r="M48" s="64"/>
      <c r="N48" s="67"/>
      <c r="O48" s="67"/>
      <c r="P48" s="66"/>
      <c r="Q48" s="59">
        <f t="shared" si="25"/>
        <v>0</v>
      </c>
      <c r="Y48" t="str">
        <f t="shared" si="0"/>
        <v/>
      </c>
      <c r="Z48" t="str">
        <f>IF(Y48="◎",COUNTIF(Y$3:Y48,"◎"),"")</f>
        <v/>
      </c>
      <c r="AA48" t="str">
        <f t="shared" si="1"/>
        <v/>
      </c>
      <c r="AB48" t="str">
        <f>IF(AA48="◎",COUNTIF(AA$3:AA48,"◎"),"")</f>
        <v/>
      </c>
      <c r="AC48" t="str">
        <f t="shared" si="2"/>
        <v/>
      </c>
      <c r="AD48" t="str">
        <f>IF(AC48="◎",COUNTIF(AC$3:AC48,"◎"),"")</f>
        <v/>
      </c>
      <c r="AE48" t="str">
        <f t="shared" si="3"/>
        <v/>
      </c>
      <c r="AF48" t="str">
        <f>IF(AE48="◎",COUNTIF(AE$3:AE48,"◎"),"")</f>
        <v/>
      </c>
      <c r="AG48" t="str">
        <f t="shared" si="4"/>
        <v/>
      </c>
      <c r="AH48" t="str">
        <f>IF(AG48="◎",COUNTIF(AG$3:AG48,"◎"),"")</f>
        <v/>
      </c>
      <c r="AI48" t="str">
        <f t="shared" si="5"/>
        <v/>
      </c>
      <c r="AJ48" t="str">
        <f>IF(AI48="◎",COUNTIF(AI$3:AI48,"◎"),"")</f>
        <v/>
      </c>
      <c r="AK48" t="str">
        <f t="shared" si="6"/>
        <v/>
      </c>
      <c r="AL48" t="str">
        <f>IF(AK48="◎",COUNTIF(AK$3:AK48,"◎"),"")</f>
        <v/>
      </c>
      <c r="AM48" t="str">
        <f t="shared" si="7"/>
        <v/>
      </c>
      <c r="AN48" t="str">
        <f>IF(AM48="◎",COUNTIF(AM$3:AM48,"◎"),"")</f>
        <v/>
      </c>
    </row>
    <row r="49" spans="1:40" x14ac:dyDescent="0.15">
      <c r="A49" s="11" t="str">
        <f>IF(B49="","",COUNTA($B$3:B49))</f>
        <v/>
      </c>
      <c r="B49" s="24"/>
      <c r="C49" s="25"/>
      <c r="D49" s="3"/>
      <c r="E49" s="3"/>
      <c r="F49" s="26"/>
      <c r="G49" s="26"/>
      <c r="H49" s="28" t="str">
        <f t="shared" si="9"/>
        <v/>
      </c>
      <c r="J49" s="115"/>
      <c r="K49" s="1" t="s">
        <v>86</v>
      </c>
      <c r="L49" s="72">
        <f t="shared" si="24"/>
        <v>0</v>
      </c>
      <c r="M49" s="64"/>
      <c r="N49" s="70"/>
      <c r="O49" s="70"/>
      <c r="P49" s="63"/>
      <c r="Q49" s="59">
        <f t="shared" si="25"/>
        <v>0</v>
      </c>
      <c r="Y49" t="str">
        <f t="shared" si="0"/>
        <v/>
      </c>
      <c r="Z49" t="str">
        <f>IF(Y49="◎",COUNTIF(Y$3:Y49,"◎"),"")</f>
        <v/>
      </c>
      <c r="AA49" t="str">
        <f t="shared" si="1"/>
        <v/>
      </c>
      <c r="AB49" t="str">
        <f>IF(AA49="◎",COUNTIF(AA$3:AA49,"◎"),"")</f>
        <v/>
      </c>
      <c r="AC49" t="str">
        <f t="shared" si="2"/>
        <v/>
      </c>
      <c r="AD49" t="str">
        <f>IF(AC49="◎",COUNTIF(AC$3:AC49,"◎"),"")</f>
        <v/>
      </c>
      <c r="AE49" t="str">
        <f t="shared" si="3"/>
        <v/>
      </c>
      <c r="AF49" t="str">
        <f>IF(AE49="◎",COUNTIF(AE$3:AE49,"◎"),"")</f>
        <v/>
      </c>
      <c r="AG49" t="str">
        <f t="shared" si="4"/>
        <v/>
      </c>
      <c r="AH49" t="str">
        <f>IF(AG49="◎",COUNTIF(AG$3:AG49,"◎"),"")</f>
        <v/>
      </c>
      <c r="AI49" t="str">
        <f t="shared" si="5"/>
        <v/>
      </c>
      <c r="AJ49" t="str">
        <f>IF(AI49="◎",COUNTIF(AI$3:AI49,"◎"),"")</f>
        <v/>
      </c>
      <c r="AK49" t="str">
        <f t="shared" si="6"/>
        <v/>
      </c>
      <c r="AL49" t="str">
        <f>IF(AK49="◎",COUNTIF(AK$3:AK49,"◎"),"")</f>
        <v/>
      </c>
      <c r="AM49" t="str">
        <f t="shared" si="7"/>
        <v/>
      </c>
      <c r="AN49" t="str">
        <f>IF(AM49="◎",COUNTIF(AM$3:AM49,"◎"),"")</f>
        <v/>
      </c>
    </row>
    <row r="50" spans="1:40" x14ac:dyDescent="0.15">
      <c r="A50" s="11" t="str">
        <f>IF(B50="","",COUNTA($B$3:B50))</f>
        <v/>
      </c>
      <c r="B50" s="24"/>
      <c r="C50" s="25"/>
      <c r="D50" s="3"/>
      <c r="E50" s="3"/>
      <c r="F50" s="26"/>
      <c r="G50" s="26"/>
      <c r="H50" s="28" t="str">
        <f t="shared" si="9"/>
        <v/>
      </c>
      <c r="J50" s="11" t="s">
        <v>87</v>
      </c>
      <c r="K50" s="1"/>
      <c r="L50" s="72">
        <f t="shared" si="23"/>
        <v>0</v>
      </c>
      <c r="M50" s="64"/>
      <c r="N50" s="68"/>
      <c r="O50" s="68"/>
      <c r="P50" s="69"/>
      <c r="Q50" s="59">
        <f t="shared" si="25"/>
        <v>0</v>
      </c>
      <c r="Y50" t="str">
        <f t="shared" si="0"/>
        <v/>
      </c>
      <c r="Z50" t="str">
        <f>IF(Y50="◎",COUNTIF(Y$3:Y50,"◎"),"")</f>
        <v/>
      </c>
      <c r="AA50" t="str">
        <f t="shared" si="1"/>
        <v/>
      </c>
      <c r="AB50" t="str">
        <f>IF(AA50="◎",COUNTIF(AA$3:AA50,"◎"),"")</f>
        <v/>
      </c>
      <c r="AC50" t="str">
        <f t="shared" si="2"/>
        <v/>
      </c>
      <c r="AD50" t="str">
        <f>IF(AC50="◎",COUNTIF(AC$3:AC50,"◎"),"")</f>
        <v/>
      </c>
      <c r="AE50" t="str">
        <f t="shared" si="3"/>
        <v/>
      </c>
      <c r="AF50" t="str">
        <f>IF(AE50="◎",COUNTIF(AE$3:AE50,"◎"),"")</f>
        <v/>
      </c>
      <c r="AG50" t="str">
        <f t="shared" si="4"/>
        <v/>
      </c>
      <c r="AH50" t="str">
        <f>IF(AG50="◎",COUNTIF(AG$3:AG50,"◎"),"")</f>
        <v/>
      </c>
      <c r="AI50" t="str">
        <f t="shared" si="5"/>
        <v/>
      </c>
      <c r="AJ50" t="str">
        <f>IF(AI50="◎",COUNTIF(AI$3:AI50,"◎"),"")</f>
        <v/>
      </c>
      <c r="AK50" t="str">
        <f t="shared" si="6"/>
        <v/>
      </c>
      <c r="AL50" t="str">
        <f>IF(AK50="◎",COUNTIF(AK$3:AK50,"◎"),"")</f>
        <v/>
      </c>
      <c r="AM50" t="str">
        <f t="shared" si="7"/>
        <v/>
      </c>
      <c r="AN50" t="str">
        <f>IF(AM50="◎",COUNTIF(AM$3:AM50,"◎"),"")</f>
        <v/>
      </c>
    </row>
    <row r="51" spans="1:40" x14ac:dyDescent="0.15">
      <c r="A51" s="11" t="str">
        <f>IF(B51="","",COUNTA($B$3:B51))</f>
        <v/>
      </c>
      <c r="B51" s="24"/>
      <c r="C51" s="25"/>
      <c r="D51" s="3"/>
      <c r="E51" s="3"/>
      <c r="F51" s="26"/>
      <c r="G51" s="26"/>
      <c r="H51" s="28" t="str">
        <f t="shared" si="9"/>
        <v/>
      </c>
      <c r="J51" s="11" t="s">
        <v>88</v>
      </c>
      <c r="K51" s="1"/>
      <c r="L51" s="72">
        <f t="shared" si="23"/>
        <v>0</v>
      </c>
      <c r="M51" s="64"/>
      <c r="N51" s="69" t="s">
        <v>96</v>
      </c>
      <c r="O51" s="61"/>
      <c r="P51" s="61"/>
      <c r="Q51" s="12">
        <f t="shared" si="25"/>
        <v>0</v>
      </c>
      <c r="Y51" t="str">
        <f t="shared" si="0"/>
        <v/>
      </c>
      <c r="Z51" t="str">
        <f>IF(Y51="◎",COUNTIF(Y$3:Y51,"◎"),"")</f>
        <v/>
      </c>
      <c r="AA51" t="str">
        <f t="shared" si="1"/>
        <v/>
      </c>
      <c r="AB51" t="str">
        <f>IF(AA51="◎",COUNTIF(AA$3:AA51,"◎"),"")</f>
        <v/>
      </c>
      <c r="AC51" t="str">
        <f t="shared" si="2"/>
        <v/>
      </c>
      <c r="AD51" t="str">
        <f>IF(AC51="◎",COUNTIF(AC$3:AC51,"◎"),"")</f>
        <v/>
      </c>
      <c r="AE51" t="str">
        <f t="shared" si="3"/>
        <v/>
      </c>
      <c r="AF51" t="str">
        <f>IF(AE51="◎",COUNTIF(AE$3:AE51,"◎"),"")</f>
        <v/>
      </c>
      <c r="AG51" t="str">
        <f t="shared" si="4"/>
        <v/>
      </c>
      <c r="AH51" t="str">
        <f>IF(AG51="◎",COUNTIF(AG$3:AG51,"◎"),"")</f>
        <v/>
      </c>
      <c r="AI51" t="str">
        <f t="shared" si="5"/>
        <v/>
      </c>
      <c r="AJ51" t="str">
        <f>IF(AI51="◎",COUNTIF(AI$3:AI51,"◎"),"")</f>
        <v/>
      </c>
      <c r="AK51" t="str">
        <f t="shared" si="6"/>
        <v/>
      </c>
      <c r="AL51" t="str">
        <f>IF(AK51="◎",COUNTIF(AK$3:AK51,"◎"),"")</f>
        <v/>
      </c>
      <c r="AM51" t="str">
        <f t="shared" si="7"/>
        <v/>
      </c>
      <c r="AN51" t="str">
        <f>IF(AM51="◎",COUNTIF(AM$3:AM51,"◎"),"")</f>
        <v/>
      </c>
    </row>
    <row r="52" spans="1:40" ht="14.25" thickBot="1" x14ac:dyDescent="0.2">
      <c r="A52" s="11" t="str">
        <f>IF(B52="","",COUNTA($B$3:B52))</f>
        <v/>
      </c>
      <c r="B52" s="24"/>
      <c r="C52" s="25"/>
      <c r="D52" s="3"/>
      <c r="E52" s="3"/>
      <c r="F52" s="26"/>
      <c r="G52" s="26"/>
      <c r="H52" s="28" t="str">
        <f t="shared" si="9"/>
        <v/>
      </c>
      <c r="J52" s="13" t="s">
        <v>89</v>
      </c>
      <c r="K52" s="14"/>
      <c r="L52" s="73">
        <f t="shared" si="23"/>
        <v>0</v>
      </c>
      <c r="M52" s="75"/>
      <c r="N52" s="119" t="s">
        <v>60</v>
      </c>
      <c r="O52" s="120"/>
      <c r="P52" s="120"/>
      <c r="Q52" s="29">
        <f>SUM(L41:L52,Q41:Q51)</f>
        <v>0</v>
      </c>
      <c r="Y52" t="str">
        <f t="shared" si="0"/>
        <v/>
      </c>
      <c r="Z52" t="str">
        <f>IF(Y52="◎",COUNTIF(Y$3:Y52,"◎"),"")</f>
        <v/>
      </c>
      <c r="AA52" t="str">
        <f t="shared" si="1"/>
        <v/>
      </c>
      <c r="AB52" t="str">
        <f>IF(AA52="◎",COUNTIF(AA$3:AA52,"◎"),"")</f>
        <v/>
      </c>
      <c r="AC52" t="str">
        <f t="shared" si="2"/>
        <v/>
      </c>
      <c r="AD52" t="str">
        <f>IF(AC52="◎",COUNTIF(AC$3:AC52,"◎"),"")</f>
        <v/>
      </c>
      <c r="AE52" t="str">
        <f t="shared" si="3"/>
        <v/>
      </c>
      <c r="AF52" t="str">
        <f>IF(AE52="◎",COUNTIF(AE$3:AE52,"◎"),"")</f>
        <v/>
      </c>
      <c r="AG52" t="str">
        <f t="shared" si="4"/>
        <v/>
      </c>
      <c r="AH52" t="str">
        <f>IF(AG52="◎",COUNTIF(AG$3:AG52,"◎"),"")</f>
        <v/>
      </c>
      <c r="AI52" t="str">
        <f t="shared" si="5"/>
        <v/>
      </c>
      <c r="AJ52" t="str">
        <f>IF(AI52="◎",COUNTIF(AI$3:AI52,"◎"),"")</f>
        <v/>
      </c>
      <c r="AK52" t="str">
        <f t="shared" si="6"/>
        <v/>
      </c>
      <c r="AL52" t="str">
        <f>IF(AK52="◎",COUNTIF(AK$3:AK52,"◎"),"")</f>
        <v/>
      </c>
      <c r="AM52" t="str">
        <f t="shared" si="7"/>
        <v/>
      </c>
      <c r="AN52" t="str">
        <f>IF(AM52="◎",COUNTIF(AM$3:AM52,"◎"),"")</f>
        <v/>
      </c>
    </row>
    <row r="53" spans="1:40" x14ac:dyDescent="0.15">
      <c r="A53" s="11" t="str">
        <f>IF(B53="","",COUNTA($B$3:B53))</f>
        <v/>
      </c>
      <c r="B53" s="24"/>
      <c r="C53" s="25"/>
      <c r="D53" s="3"/>
      <c r="E53" s="3"/>
      <c r="F53" s="26"/>
      <c r="G53" s="26"/>
      <c r="H53" s="28" t="str">
        <f t="shared" si="9"/>
        <v/>
      </c>
      <c r="Y53" t="str">
        <f t="shared" si="0"/>
        <v/>
      </c>
      <c r="Z53" t="str">
        <f>IF(Y53="◎",COUNTIF(Y$3:Y53,"◎"),"")</f>
        <v/>
      </c>
      <c r="AA53" t="str">
        <f t="shared" si="1"/>
        <v/>
      </c>
      <c r="AB53" t="str">
        <f>IF(AA53="◎",COUNTIF(AA$3:AA53,"◎"),"")</f>
        <v/>
      </c>
      <c r="AC53" t="str">
        <f t="shared" si="2"/>
        <v/>
      </c>
      <c r="AD53" t="str">
        <f>IF(AC53="◎",COUNTIF(AC$3:AC53,"◎"),"")</f>
        <v/>
      </c>
      <c r="AE53" t="str">
        <f t="shared" si="3"/>
        <v/>
      </c>
      <c r="AF53" t="str">
        <f>IF(AE53="◎",COUNTIF(AE$3:AE53,"◎"),"")</f>
        <v/>
      </c>
      <c r="AG53" t="str">
        <f t="shared" si="4"/>
        <v/>
      </c>
      <c r="AH53" t="str">
        <f>IF(AG53="◎",COUNTIF(AG$3:AG53,"◎"),"")</f>
        <v/>
      </c>
      <c r="AI53" t="str">
        <f t="shared" si="5"/>
        <v/>
      </c>
      <c r="AJ53" t="str">
        <f>IF(AI53="◎",COUNTIF(AI$3:AI53,"◎"),"")</f>
        <v/>
      </c>
      <c r="AK53" t="str">
        <f t="shared" si="6"/>
        <v/>
      </c>
      <c r="AL53" t="str">
        <f>IF(AK53="◎",COUNTIF(AK$3:AK53,"◎"),"")</f>
        <v/>
      </c>
      <c r="AM53" t="str">
        <f t="shared" si="7"/>
        <v/>
      </c>
      <c r="AN53" t="str">
        <f>IF(AM53="◎",COUNTIF(AM$3:AM53,"◎"),"")</f>
        <v/>
      </c>
    </row>
    <row r="54" spans="1:40" ht="14.25" thickBot="1" x14ac:dyDescent="0.2">
      <c r="A54" s="11" t="str">
        <f>IF(B54="","",COUNTA($B$3:B54))</f>
        <v/>
      </c>
      <c r="B54" s="24"/>
      <c r="C54" s="25"/>
      <c r="D54" s="3"/>
      <c r="E54" s="3"/>
      <c r="F54" s="26"/>
      <c r="G54" s="26"/>
      <c r="H54" s="28" t="str">
        <f t="shared" si="9"/>
        <v/>
      </c>
      <c r="J54" t="s">
        <v>98</v>
      </c>
      <c r="L54" s="6">
        <f>L40</f>
        <v>2016</v>
      </c>
      <c r="M54" s="6"/>
      <c r="N54" s="4">
        <f>N40</f>
        <v>8</v>
      </c>
      <c r="O54" s="114">
        <f>O40</f>
        <v>0</v>
      </c>
      <c r="P54" s="114"/>
      <c r="Q54" s="5">
        <f>Q40</f>
        <v>0</v>
      </c>
      <c r="Y54" t="str">
        <f t="shared" si="0"/>
        <v/>
      </c>
      <c r="Z54" t="str">
        <f>IF(Y54="◎",COUNTIF(Y$3:Y54,"◎"),"")</f>
        <v/>
      </c>
      <c r="AA54" t="str">
        <f t="shared" si="1"/>
        <v/>
      </c>
      <c r="AB54" t="str">
        <f>IF(AA54="◎",COUNTIF(AA$3:AA54,"◎"),"")</f>
        <v/>
      </c>
      <c r="AC54" t="str">
        <f t="shared" si="2"/>
        <v/>
      </c>
      <c r="AD54" t="str">
        <f>IF(AC54="◎",COUNTIF(AC$3:AC54,"◎"),"")</f>
        <v/>
      </c>
      <c r="AE54" t="str">
        <f t="shared" si="3"/>
        <v/>
      </c>
      <c r="AF54" t="str">
        <f>IF(AE54="◎",COUNTIF(AE$3:AE54,"◎"),"")</f>
        <v/>
      </c>
      <c r="AG54" t="str">
        <f t="shared" si="4"/>
        <v/>
      </c>
      <c r="AH54" t="str">
        <f>IF(AG54="◎",COUNTIF(AG$3:AG54,"◎"),"")</f>
        <v/>
      </c>
      <c r="AI54" t="str">
        <f t="shared" si="5"/>
        <v/>
      </c>
      <c r="AJ54" t="str">
        <f>IF(AI54="◎",COUNTIF(AI$3:AI54,"◎"),"")</f>
        <v/>
      </c>
      <c r="AK54" t="str">
        <f t="shared" si="6"/>
        <v/>
      </c>
      <c r="AL54" t="str">
        <f>IF(AK54="◎",COUNTIF(AK$3:AK54,"◎"),"")</f>
        <v/>
      </c>
      <c r="AM54" t="str">
        <f t="shared" si="7"/>
        <v/>
      </c>
      <c r="AN54" t="str">
        <f>IF(AM54="◎",COUNTIF(AM$3:AM54,"◎"),"")</f>
        <v/>
      </c>
    </row>
    <row r="55" spans="1:40" x14ac:dyDescent="0.15">
      <c r="A55" s="11" t="str">
        <f>IF(B55="","",COUNTA($B$3:B55))</f>
        <v/>
      </c>
      <c r="B55" s="24"/>
      <c r="C55" s="25"/>
      <c r="D55" s="3"/>
      <c r="E55" s="3"/>
      <c r="F55" s="26"/>
      <c r="G55" s="26"/>
      <c r="H55" s="28" t="str">
        <f t="shared" si="9"/>
        <v/>
      </c>
      <c r="J55" s="76" t="s">
        <v>99</v>
      </c>
      <c r="K55" s="77"/>
      <c r="L55" s="78">
        <f>SUMIF(E$3:E$59,J55,G$3:G$59)</f>
        <v>0</v>
      </c>
      <c r="M55" s="74"/>
      <c r="N55" s="77"/>
      <c r="O55" s="77"/>
      <c r="P55" s="77"/>
      <c r="Q55" s="79"/>
      <c r="Y55" t="str">
        <f t="shared" si="0"/>
        <v/>
      </c>
      <c r="Z55" t="str">
        <f>IF(Y55="◎",COUNTIF(Y$3:Y55,"◎"),"")</f>
        <v/>
      </c>
      <c r="AA55" t="str">
        <f t="shared" si="1"/>
        <v/>
      </c>
      <c r="AB55" t="str">
        <f>IF(AA55="◎",COUNTIF(AA$3:AA55,"◎"),"")</f>
        <v/>
      </c>
      <c r="AC55" t="str">
        <f t="shared" si="2"/>
        <v/>
      </c>
      <c r="AD55" t="str">
        <f>IF(AC55="◎",COUNTIF(AC$3:AC55,"◎"),"")</f>
        <v/>
      </c>
      <c r="AE55" t="str">
        <f t="shared" si="3"/>
        <v/>
      </c>
      <c r="AF55" t="str">
        <f>IF(AE55="◎",COUNTIF(AE$3:AE55,"◎"),"")</f>
        <v/>
      </c>
      <c r="AG55" t="str">
        <f t="shared" si="4"/>
        <v/>
      </c>
      <c r="AH55" t="str">
        <f>IF(AG55="◎",COUNTIF(AG$3:AG55,"◎"),"")</f>
        <v/>
      </c>
      <c r="AI55" t="str">
        <f t="shared" si="5"/>
        <v/>
      </c>
      <c r="AJ55" t="str">
        <f>IF(AI55="◎",COUNTIF(AI$3:AI55,"◎"),"")</f>
        <v/>
      </c>
      <c r="AK55" t="str">
        <f t="shared" si="6"/>
        <v/>
      </c>
      <c r="AL55" t="str">
        <f>IF(AK55="◎",COUNTIF(AK$3:AK55,"◎"),"")</f>
        <v/>
      </c>
      <c r="AM55" t="str">
        <f t="shared" si="7"/>
        <v/>
      </c>
      <c r="AN55" t="str">
        <f>IF(AM55="◎",COUNTIF(AM$3:AM55,"◎"),"")</f>
        <v/>
      </c>
    </row>
    <row r="56" spans="1:40" x14ac:dyDescent="0.15">
      <c r="A56" s="11" t="str">
        <f>IF(B56="","",COUNTA($B$3:B56))</f>
        <v/>
      </c>
      <c r="B56" s="24"/>
      <c r="C56" s="25"/>
      <c r="D56" s="3"/>
      <c r="E56" s="3"/>
      <c r="F56" s="26"/>
      <c r="G56" s="26"/>
      <c r="H56" s="28" t="str">
        <f t="shared" si="9"/>
        <v/>
      </c>
      <c r="J56" s="80"/>
      <c r="K56" s="70"/>
      <c r="L56" s="70"/>
      <c r="M56" s="64"/>
      <c r="N56" s="70"/>
      <c r="O56" s="70"/>
      <c r="P56" s="70"/>
      <c r="Q56" s="81"/>
      <c r="Y56" t="str">
        <f t="shared" si="0"/>
        <v/>
      </c>
      <c r="Z56" t="str">
        <f>IF(Y56="◎",COUNTIF(Y$3:Y56,"◎"),"")</f>
        <v/>
      </c>
      <c r="AA56" t="str">
        <f t="shared" si="1"/>
        <v/>
      </c>
      <c r="AB56" t="str">
        <f>IF(AA56="◎",COUNTIF(AA$3:AA56,"◎"),"")</f>
        <v/>
      </c>
      <c r="AC56" t="str">
        <f t="shared" si="2"/>
        <v/>
      </c>
      <c r="AD56" t="str">
        <f>IF(AC56="◎",COUNTIF(AC$3:AC56,"◎"),"")</f>
        <v/>
      </c>
      <c r="AE56" t="str">
        <f t="shared" si="3"/>
        <v/>
      </c>
      <c r="AF56" t="str">
        <f>IF(AE56="◎",COUNTIF(AE$3:AE56,"◎"),"")</f>
        <v/>
      </c>
      <c r="AG56" t="str">
        <f t="shared" si="4"/>
        <v/>
      </c>
      <c r="AH56" t="str">
        <f>IF(AG56="◎",COUNTIF(AG$3:AG56,"◎"),"")</f>
        <v/>
      </c>
      <c r="AI56" t="str">
        <f t="shared" si="5"/>
        <v/>
      </c>
      <c r="AJ56" t="str">
        <f>IF(AI56="◎",COUNTIF(AI$3:AI56,"◎"),"")</f>
        <v/>
      </c>
      <c r="AK56" t="str">
        <f t="shared" si="6"/>
        <v/>
      </c>
      <c r="AL56" t="str">
        <f>IF(AK56="◎",COUNTIF(AK$3:AK56,"◎"),"")</f>
        <v/>
      </c>
      <c r="AM56" t="str">
        <f t="shared" si="7"/>
        <v/>
      </c>
      <c r="AN56" t="str">
        <f>IF(AM56="◎",COUNTIF(AM$3:AM56,"◎"),"")</f>
        <v/>
      </c>
    </row>
    <row r="57" spans="1:40" x14ac:dyDescent="0.15">
      <c r="A57" s="11" t="str">
        <f>IF(B57="","",COUNTA($B$3:B57))</f>
        <v/>
      </c>
      <c r="B57" s="24"/>
      <c r="C57" s="25"/>
      <c r="D57" s="3"/>
      <c r="E57" s="3"/>
      <c r="F57" s="26"/>
      <c r="G57" s="26"/>
      <c r="H57" s="28" t="str">
        <f t="shared" si="9"/>
        <v/>
      </c>
      <c r="J57" s="80"/>
      <c r="K57" s="70"/>
      <c r="L57" s="70"/>
      <c r="M57" s="64"/>
      <c r="N57" s="70"/>
      <c r="O57" s="70"/>
      <c r="P57" s="70"/>
      <c r="Q57" s="81"/>
      <c r="Y57" t="str">
        <f t="shared" si="0"/>
        <v/>
      </c>
      <c r="Z57" t="str">
        <f>IF(Y57="◎",COUNTIF(Y$3:Y57,"◎"),"")</f>
        <v/>
      </c>
      <c r="AA57" t="str">
        <f t="shared" si="1"/>
        <v/>
      </c>
      <c r="AB57" t="str">
        <f>IF(AA57="◎",COUNTIF(AA$3:AA57,"◎"),"")</f>
        <v/>
      </c>
      <c r="AC57" t="str">
        <f t="shared" si="2"/>
        <v/>
      </c>
      <c r="AD57" t="str">
        <f>IF(AC57="◎",COUNTIF(AC$3:AC57,"◎"),"")</f>
        <v/>
      </c>
      <c r="AE57" t="str">
        <f t="shared" si="3"/>
        <v/>
      </c>
      <c r="AF57" t="str">
        <f>IF(AE57="◎",COUNTIF(AE$3:AE57,"◎"),"")</f>
        <v/>
      </c>
      <c r="AG57" t="str">
        <f t="shared" si="4"/>
        <v/>
      </c>
      <c r="AH57" t="str">
        <f>IF(AG57="◎",COUNTIF(AG$3:AG57,"◎"),"")</f>
        <v/>
      </c>
      <c r="AI57" t="str">
        <f t="shared" si="5"/>
        <v/>
      </c>
      <c r="AJ57" t="str">
        <f>IF(AI57="◎",COUNTIF(AI$3:AI57,"◎"),"")</f>
        <v/>
      </c>
      <c r="AK57" t="str">
        <f t="shared" si="6"/>
        <v/>
      </c>
      <c r="AL57" t="str">
        <f>IF(AK57="◎",COUNTIF(AK$3:AK57,"◎"),"")</f>
        <v/>
      </c>
      <c r="AM57" t="str">
        <f t="shared" si="7"/>
        <v/>
      </c>
      <c r="AN57" t="str">
        <f>IF(AM57="◎",COUNTIF(AM$3:AM57,"◎"),"")</f>
        <v/>
      </c>
    </row>
    <row r="58" spans="1:40" ht="14.25" thickBot="1" x14ac:dyDescent="0.2">
      <c r="A58" s="11" t="str">
        <f>IF(B58="","",COUNTA($B$3:B58))</f>
        <v/>
      </c>
      <c r="B58" s="24"/>
      <c r="C58" s="25"/>
      <c r="D58" s="3"/>
      <c r="E58" s="3"/>
      <c r="F58" s="26"/>
      <c r="G58" s="26"/>
      <c r="H58" s="28" t="str">
        <f t="shared" si="9"/>
        <v/>
      </c>
      <c r="J58" s="82"/>
      <c r="K58" s="83"/>
      <c r="L58" s="83"/>
      <c r="M58" s="75"/>
      <c r="N58" s="121" t="s">
        <v>60</v>
      </c>
      <c r="O58" s="121"/>
      <c r="P58" s="121"/>
      <c r="Q58" s="84">
        <f>SUM(L55:L58,Q55:Q57)</f>
        <v>0</v>
      </c>
      <c r="Y58" t="str">
        <f t="shared" si="0"/>
        <v/>
      </c>
      <c r="Z58" t="str">
        <f>IF(Y58="◎",COUNTIF(Y$3:Y58,"◎"),"")</f>
        <v/>
      </c>
      <c r="AA58" t="str">
        <f t="shared" si="1"/>
        <v/>
      </c>
      <c r="AB58" t="str">
        <f>IF(AA58="◎",COUNTIF(AA$3:AA58,"◎"),"")</f>
        <v/>
      </c>
      <c r="AC58" t="str">
        <f t="shared" si="2"/>
        <v/>
      </c>
      <c r="AD58" t="str">
        <f>IF(AC58="◎",COUNTIF(AC$3:AC58,"◎"),"")</f>
        <v/>
      </c>
      <c r="AE58" t="str">
        <f t="shared" si="3"/>
        <v/>
      </c>
      <c r="AF58" t="str">
        <f>IF(AE58="◎",COUNTIF(AE$3:AE58,"◎"),"")</f>
        <v/>
      </c>
      <c r="AG58" t="str">
        <f t="shared" si="4"/>
        <v/>
      </c>
      <c r="AH58" t="str">
        <f>IF(AG58="◎",COUNTIF(AG$3:AG58,"◎"),"")</f>
        <v/>
      </c>
      <c r="AI58" t="str">
        <f t="shared" si="5"/>
        <v/>
      </c>
      <c r="AJ58" t="str">
        <f>IF(AI58="◎",COUNTIF(AI$3:AI58,"◎"),"")</f>
        <v/>
      </c>
      <c r="AK58" t="str">
        <f t="shared" si="6"/>
        <v/>
      </c>
      <c r="AL58" t="str">
        <f>IF(AK58="◎",COUNTIF(AK$3:AK58,"◎"),"")</f>
        <v/>
      </c>
      <c r="AM58" t="str">
        <f t="shared" si="7"/>
        <v/>
      </c>
      <c r="AN58" t="str">
        <f>IF(AM58="◎",COUNTIF(AM$3:AM58,"◎"),"")</f>
        <v/>
      </c>
    </row>
    <row r="59" spans="1:40" x14ac:dyDescent="0.15">
      <c r="A59" s="11" t="str">
        <f>IF(B59="","",COUNTA($B$3:B59))</f>
        <v/>
      </c>
      <c r="B59" s="24"/>
      <c r="C59" s="25"/>
      <c r="D59" s="3"/>
      <c r="E59" s="3"/>
      <c r="F59" s="26"/>
      <c r="G59" s="26"/>
      <c r="H59" s="28" t="str">
        <f t="shared" si="9"/>
        <v/>
      </c>
      <c r="Y59" t="str">
        <f t="shared" si="0"/>
        <v/>
      </c>
      <c r="Z59" t="str">
        <f>IF(Y59="◎",COUNTIF(Y$3:Y59,"◎"),"")</f>
        <v/>
      </c>
      <c r="AA59" t="str">
        <f t="shared" si="1"/>
        <v/>
      </c>
      <c r="AB59" t="str">
        <f>IF(AA59="◎",COUNTIF(AA$3:AA59,"◎"),"")</f>
        <v/>
      </c>
      <c r="AC59" t="str">
        <f t="shared" si="2"/>
        <v/>
      </c>
      <c r="AD59" t="str">
        <f>IF(AC59="◎",COUNTIF(AC$3:AC59,"◎"),"")</f>
        <v/>
      </c>
      <c r="AE59" t="str">
        <f t="shared" si="3"/>
        <v/>
      </c>
      <c r="AF59" t="str">
        <f>IF(AE59="◎",COUNTIF(AE$3:AE59,"◎"),"")</f>
        <v/>
      </c>
      <c r="AG59" t="str">
        <f t="shared" si="4"/>
        <v/>
      </c>
      <c r="AH59" t="str">
        <f>IF(AG59="◎",COUNTIF(AG$3:AG59,"◎"),"")</f>
        <v/>
      </c>
      <c r="AI59" t="str">
        <f t="shared" si="5"/>
        <v/>
      </c>
      <c r="AJ59" t="str">
        <f>IF(AI59="◎",COUNTIF(AI$3:AI59,"◎"),"")</f>
        <v/>
      </c>
      <c r="AK59" t="str">
        <f t="shared" si="6"/>
        <v/>
      </c>
      <c r="AL59" t="str">
        <f>IF(AK59="◎",COUNTIF(AK$3:AK59,"◎"),"")</f>
        <v/>
      </c>
      <c r="AM59" t="str">
        <f t="shared" si="7"/>
        <v/>
      </c>
      <c r="AN59" t="str">
        <f>IF(AM59="◎",COUNTIF(AM$3:AM59,"◎"),"")</f>
        <v/>
      </c>
    </row>
    <row r="60" spans="1:40" ht="14.25" thickBot="1" x14ac:dyDescent="0.2">
      <c r="A60" s="16"/>
      <c r="B60" s="17"/>
      <c r="C60" s="17" t="s">
        <v>60</v>
      </c>
      <c r="D60" s="17"/>
      <c r="E60" s="17"/>
      <c r="F60" s="18">
        <f>SUM(F3:F59)</f>
        <v>0</v>
      </c>
      <c r="G60" s="18">
        <f>SUM(G3:G59)</f>
        <v>0</v>
      </c>
      <c r="H60" s="19">
        <f>SUM(F60-G60)</f>
        <v>0</v>
      </c>
    </row>
  </sheetData>
  <sheetProtection sheet="1" objects="1" scenarios="1"/>
  <mergeCells count="26">
    <mergeCell ref="F1:G1"/>
    <mergeCell ref="O1:P1"/>
    <mergeCell ref="J2:L2"/>
    <mergeCell ref="N2:Q2"/>
    <mergeCell ref="J3:K3"/>
    <mergeCell ref="N3:P3"/>
    <mergeCell ref="N35:N36"/>
    <mergeCell ref="J4:J6"/>
    <mergeCell ref="N4:N6"/>
    <mergeCell ref="J7:J11"/>
    <mergeCell ref="N7:N14"/>
    <mergeCell ref="J12:J14"/>
    <mergeCell ref="J15:J16"/>
    <mergeCell ref="N15:N21"/>
    <mergeCell ref="O15:O20"/>
    <mergeCell ref="J17:K17"/>
    <mergeCell ref="N22:N30"/>
    <mergeCell ref="N31:N32"/>
    <mergeCell ref="N33:N34"/>
    <mergeCell ref="N58:P58"/>
    <mergeCell ref="N37:P37"/>
    <mergeCell ref="O40:P40"/>
    <mergeCell ref="N41:N44"/>
    <mergeCell ref="J44:J49"/>
    <mergeCell ref="N52:P52"/>
    <mergeCell ref="O54:P54"/>
  </mergeCells>
  <phoneticPr fontId="3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設定!$J$2:$J$21</xm:f>
          </x14:formula1>
          <xm:sqref>E3:E59</xm:sqref>
        </x14:dataValidation>
        <x14:dataValidation type="list" allowBlank="1" showInputMessage="1" showErrorMessage="1">
          <x14:formula1>
            <xm:f>設定!$H$1:$H$43</xm:f>
          </x14:formula1>
          <xm:sqref>C3:C59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設定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年間合計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田中隆裕</dc:creator>
  <cp:lastModifiedBy>田中隆裕</cp:lastModifiedBy>
  <dcterms:created xsi:type="dcterms:W3CDTF">2016-08-07T21:04:54Z</dcterms:created>
  <dcterms:modified xsi:type="dcterms:W3CDTF">2016-08-31T04:05:27Z</dcterms:modified>
</cp:coreProperties>
</file>